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nvestissements" sheetId="1" state="visible" r:id="rId1"/>
    <sheet xmlns:r="http://schemas.openxmlformats.org/officeDocument/2006/relationships" name="Paramètres fiscaux" sheetId="2" state="visible" r:id="rId2"/>
    <sheet xmlns:r="http://schemas.openxmlformats.org/officeDocument/2006/relationships" name="Tableau de bord" sheetId="3" state="visible" r:id="rId3"/>
    <sheet xmlns:r="http://schemas.openxmlformats.org/officeDocument/2006/relationships" name="Mode d'emploi" sheetId="4" state="visible" r:id="rId4"/>
  </sheets>
  <definedNames>
    <definedName name="_xlnm._FilterDatabase" localSheetId="0" hidden="1">'Investissements'!$A$1:$AJ$101</definedName>
    <definedName name="_xlnm._FilterDatabase" localSheetId="1" hidden="1">'Paramètres fiscaux'!$A$1:$D$5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dd/mm/yyyy"/>
    <numFmt numFmtId="165" formatCode="# ##0,00 €"/>
    <numFmt numFmtId="166" formatCode="0,00%"/>
  </numFmts>
  <fonts count="6">
    <font>
      <name val="Calibri"/>
      <family val="2"/>
      <color theme="1"/>
      <sz val="11"/>
      <scheme val="minor"/>
    </font>
    <font>
      <name val="Aptos"/>
      <b val="1"/>
      <color rgb="00FFFFFF"/>
      <sz val="11"/>
    </font>
    <font>
      <name val="Aptos"/>
      <color rgb="001E293B"/>
      <sz val="10"/>
    </font>
    <font>
      <name val="Aptos"/>
      <b val="1"/>
      <color rgb="00FFFFFF"/>
      <sz val="10"/>
    </font>
    <font>
      <name val="Aptos Display"/>
      <b val="1"/>
      <color rgb="00FFFFFF"/>
      <sz val="16"/>
    </font>
    <font>
      <name val="Aptos"/>
      <b val="1"/>
      <color rgb="001E293B"/>
      <sz val="10"/>
    </font>
  </fonts>
  <fills count="8">
    <fill>
      <patternFill/>
    </fill>
    <fill>
      <patternFill patternType="gray125"/>
    </fill>
    <fill>
      <patternFill patternType="solid">
        <fgColor rgb="001E293B"/>
      </patternFill>
    </fill>
    <fill>
      <patternFill patternType="solid">
        <fgColor rgb="00FFFBEB"/>
      </patternFill>
    </fill>
    <fill>
      <patternFill patternType="solid">
        <fgColor rgb="00EFF6FF"/>
      </patternFill>
    </fill>
    <fill>
      <patternFill patternType="solid">
        <fgColor rgb="00FFFFFF"/>
      </patternFill>
    </fill>
    <fill>
      <patternFill patternType="solid">
        <fgColor rgb="00F8FAFC"/>
      </patternFill>
    </fill>
    <fill>
      <patternFill patternType="solid">
        <fgColor rgb="000E7490"/>
      </patternFill>
    </fill>
  </fills>
  <borders count="6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</borders>
  <cellStyleXfs count="1">
    <xf numFmtId="0" fontId="0" fillId="0" borderId="0"/>
  </cellStyleXfs>
  <cellXfs count="31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right" vertical="center"/>
    </xf>
    <xf numFmtId="0" fontId="2" fillId="3" borderId="1" applyAlignment="1" pivotButton="0" quotePrefix="0" xfId="0">
      <alignment horizontal="left" vertical="center"/>
    </xf>
    <xf numFmtId="49" fontId="2" fillId="3" borderId="1" applyAlignment="1" pivotButton="0" quotePrefix="0" xfId="0">
      <alignment horizontal="left" vertical="center"/>
    </xf>
    <xf numFmtId="164" fontId="2" fillId="3" borderId="1" applyAlignment="1" pivotButton="0" quotePrefix="0" xfId="0">
      <alignment horizontal="right" vertical="center"/>
    </xf>
    <xf numFmtId="165" fontId="2" fillId="3" borderId="1" applyAlignment="1" pivotButton="0" quotePrefix="0" xfId="0">
      <alignment horizontal="right" vertical="center"/>
    </xf>
    <xf numFmtId="165" fontId="2" fillId="4" borderId="1" applyAlignment="1" pivotButton="0" quotePrefix="0" xfId="0">
      <alignment horizontal="right" vertical="center"/>
    </xf>
    <xf numFmtId="166" fontId="2" fillId="3" borderId="1" applyAlignment="1" pivotButton="0" quotePrefix="0" xfId="0">
      <alignment horizontal="right" vertical="center"/>
    </xf>
    <xf numFmtId="166" fontId="2" fillId="4" borderId="1" applyAlignment="1" pivotButton="0" quotePrefix="0" xfId="0">
      <alignment horizontal="right" vertical="center"/>
    </xf>
    <xf numFmtId="165" fontId="2" fillId="5" borderId="1" applyAlignment="1" pivotButton="0" quotePrefix="0" xfId="0">
      <alignment horizontal="right" vertical="center"/>
    </xf>
    <xf numFmtId="166" fontId="2" fillId="5" borderId="1" applyAlignment="1" pivotButton="0" quotePrefix="0" xfId="0">
      <alignment horizontal="right" vertical="center"/>
    </xf>
    <xf numFmtId="0" fontId="2" fillId="6" borderId="1" applyAlignment="1" pivotButton="0" quotePrefix="0" xfId="0">
      <alignment horizontal="left" vertical="center"/>
    </xf>
    <xf numFmtId="166" fontId="2" fillId="6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left" vertical="center"/>
    </xf>
    <xf numFmtId="166" fontId="2" fillId="5" borderId="1" applyAlignment="1" pivotButton="0" quotePrefix="0" xfId="0">
      <alignment horizontal="center" vertical="center"/>
    </xf>
    <xf numFmtId="0" fontId="3" fillId="7" borderId="1" applyAlignment="1" pivotButton="0" quotePrefix="0" xfId="0">
      <alignment horizontal="left" vertical="center"/>
    </xf>
    <xf numFmtId="0" fontId="3" fillId="7" borderId="1" applyAlignment="1" pivotButton="0" quotePrefix="0" xfId="0">
      <alignment horizontal="center" vertical="center"/>
    </xf>
    <xf numFmtId="165" fontId="2" fillId="3" borderId="1" applyAlignment="1" pivotButton="0" quotePrefix="0" xfId="0">
      <alignment horizontal="center" vertical="center"/>
    </xf>
    <xf numFmtId="0" fontId="2" fillId="6" borderId="1" applyAlignment="1" pivotButton="0" quotePrefix="0" xfId="0">
      <alignment horizontal="center" vertical="center"/>
    </xf>
    <xf numFmtId="0" fontId="2" fillId="5" borderId="1" applyAlignment="1" pivotButton="0" quotePrefix="0" xfId="0">
      <alignment horizontal="center" vertical="center"/>
    </xf>
    <xf numFmtId="166" fontId="2" fillId="3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6" borderId="1" applyAlignment="1" pivotButton="0" quotePrefix="0" xfId="0">
      <alignment horizontal="left" vertical="center"/>
    </xf>
    <xf numFmtId="165" fontId="2" fillId="6" borderId="1" applyAlignment="1" pivotButton="0" quotePrefix="0" xfId="0">
      <alignment horizontal="right" vertical="center"/>
    </xf>
    <xf numFmtId="0" fontId="5" fillId="5" borderId="1" applyAlignment="1" pivotButton="0" quotePrefix="0" xfId="0">
      <alignment horizontal="left" vertical="center"/>
    </xf>
    <xf numFmtId="1" fontId="2" fillId="5" borderId="1" applyAlignment="1" pivotButton="0" quotePrefix="0" xfId="0">
      <alignment horizontal="right" vertical="center"/>
    </xf>
    <xf numFmtId="0" fontId="2" fillId="6" borderId="1" applyAlignment="1" pivotButton="0" quotePrefix="0" xfId="0">
      <alignment horizontal="left" vertical="top" wrapText="1"/>
    </xf>
    <xf numFmtId="0" fontId="2" fillId="5" borderId="1" applyAlignment="1" pivotButton="0" quotePrefix="0" xfId="0">
      <alignment horizontal="left" vertical="top" wrapText="1"/>
    </xf>
    <xf numFmtId="0" fontId="0" fillId="0" borderId="4" pivotButton="0" quotePrefix="0" xfId="0"/>
    <xf numFmtId="0" fontId="0" fillId="0" borderId="5" pivotButton="0" quotePrefix="0" xfId="0"/>
  </cellXfs>
  <cellStyles count="1">
    <cellStyle name="Normal" xfId="0" builtinId="0" hidden="0"/>
  </cellStyles>
  <dxfs count="2">
    <dxf>
      <font>
        <name val="Aptos"/>
        <b val="1"/>
        <color rgb="00FFFFFF"/>
        <sz val="10"/>
      </font>
      <fill>
        <patternFill patternType="solid">
          <fgColor rgb="0022C55E"/>
        </patternFill>
      </fill>
    </dxf>
    <dxf>
      <font>
        <name val="Aptos"/>
        <b val="1"/>
        <color rgb="00FFFFFF"/>
        <sz val="10"/>
      </font>
      <fill>
        <patternFill patternType="solid">
          <fgColor rgb="00DC262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Rendements par bien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'Investissements'!AG1</f>
            </strRef>
          </tx>
          <spPr>
            <a:solidFill xmlns:a="http://schemas.openxmlformats.org/drawingml/2006/main">
              <a:srgbClr val="0E7490"/>
            </a:solidFill>
            <a:ln xmlns:a="http://schemas.openxmlformats.org/drawingml/2006/main">
              <a:prstDash val="solid"/>
            </a:ln>
          </spPr>
          <cat>
            <numRef>
              <f>'Investissements'!$A$2:$A$101</f>
            </numRef>
          </cat>
          <val>
            <numRef>
              <f>'Investissements'!$AG$2:$AG$101</f>
            </numRef>
          </val>
        </ser>
        <ser>
          <idx val="1"/>
          <order val="1"/>
          <tx>
            <strRef>
              <f>'Investissements'!AH1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'Investissements'!$A$2:$A$101</f>
            </numRef>
          </cat>
          <val>
            <numRef>
              <f>'Investissements'!$AH$2:$AH$101</f>
            </numRef>
          </val>
        </ser>
        <ser>
          <idx val="2"/>
          <order val="2"/>
          <tx>
            <strRef>
              <f>'Investissements'!AI1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'Investissements'!$A$2:$A$101</f>
            </numRef>
          </cat>
          <val>
            <numRef>
              <f>'Investissements'!$AI$2:$AI$101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ID bien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Taux de rendement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Impôts et prélèvements par régime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'Tableau de bord'!B12</f>
            </strRef>
          </tx>
          <spPr>
            <a:solidFill xmlns:a="http://schemas.openxmlformats.org/drawingml/2006/main">
              <a:srgbClr val="DC2626"/>
            </a:solidFill>
            <a:ln xmlns:a="http://schemas.openxmlformats.org/drawingml/2006/main">
              <a:prstDash val="solid"/>
            </a:ln>
          </spPr>
          <cat>
            <numRef>
              <f>'Tableau de bord'!$A$13:$A$16</f>
            </numRef>
          </cat>
          <val>
            <numRef>
              <f>'Tableau de bord'!$B$13:$B$16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Régime fiscal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Répartition du revenu net net par ville</a:t>
            </a:r>
          </a:p>
        </rich>
      </tx>
    </title>
    <plotArea>
      <doughnutChart>
        <varyColors val="1"/>
        <ser>
          <idx val="0"/>
          <order val="0"/>
          <tx>
            <strRef>
              <f>'Investissements'!AF1</f>
            </strRef>
          </tx>
          <spPr>
            <a:solidFill xmlns:a="http://schemas.openxmlformats.org/drawingml/2006/main">
              <a:srgbClr val="0E7490"/>
            </a:solidFill>
            <a:ln xmlns:a="http://schemas.openxmlformats.org/drawingml/2006/main">
              <a:prstDash val="solid"/>
            </a:ln>
          </spPr>
          <cat>
            <numRef>
              <f>'Investissements'!$E$2:$E$101</f>
            </numRef>
          </cat>
          <val>
            <numRef>
              <f>'Investissements'!$AF$2:$AF$101</f>
            </numRef>
          </val>
        </ser>
        <firstSliceAng val="0"/>
        <holeSize val="55"/>
      </doughnut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3</col>
      <colOff>0</colOff>
      <row>2</row>
      <rowOff>0</rowOff>
    </from>
    <ext cx="540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18</row>
      <rowOff>0</rowOff>
    </from>
    <ext cx="5400000" cy="252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11</col>
      <colOff>0</colOff>
      <row>18</row>
      <rowOff>0</rowOff>
    </from>
    <ext cx="504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101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26" customWidth="1" min="2" max="2"/>
    <col width="22" customWidth="1" min="3" max="3"/>
    <col width="31" customWidth="1" min="4" max="4"/>
    <col width="18" customWidth="1" min="5" max="5"/>
    <col width="16" customWidth="1" min="6" max="6"/>
    <col width="19" customWidth="1" min="7" max="7"/>
    <col width="15" customWidth="1" min="8" max="8"/>
    <col width="16" customWidth="1" min="9" max="9"/>
    <col width="16" customWidth="1" min="10" max="10"/>
    <col width="16" customWidth="1" min="11" max="11"/>
    <col width="14" customWidth="1" min="12" max="12"/>
    <col width="17" customWidth="1" min="13" max="13"/>
    <col width="18" customWidth="1" min="14" max="14"/>
    <col width="20" customWidth="1" min="15" max="15"/>
    <col width="14" customWidth="1" min="16" max="16"/>
    <col width="17" customWidth="1" min="17" max="17"/>
    <col width="20" customWidth="1" min="18" max="18"/>
    <col width="15" customWidth="1" min="19" max="19"/>
    <col width="14" customWidth="1" min="20" max="20"/>
    <col width="15" customWidth="1" min="21" max="21"/>
    <col width="20" customWidth="1" min="22" max="22"/>
    <col width="19" customWidth="1" min="23" max="23"/>
    <col width="18" customWidth="1" min="24" max="24"/>
    <col width="22" customWidth="1" min="25" max="25"/>
    <col width="16" customWidth="1" min="26" max="26"/>
    <col width="17" customWidth="1" min="27" max="27"/>
    <col width="17" customWidth="1" min="28" max="28"/>
    <col width="16" customWidth="1" min="29" max="29"/>
    <col width="20" customWidth="1" min="30" max="30"/>
    <col width="18" customWidth="1" min="31" max="31"/>
    <col width="19" customWidth="1" min="32" max="32"/>
    <col width="15" customWidth="1" min="33" max="33"/>
    <col width="21" customWidth="1" min="34" max="34"/>
    <col width="18" customWidth="1" min="35" max="35"/>
    <col width="21" customWidth="1" min="36" max="36"/>
  </cols>
  <sheetData>
    <row r="1" ht="42" customHeight="1">
      <c r="A1" s="1" t="inlineStr">
        <is>
          <t>ID bien</t>
        </is>
      </c>
      <c r="B1" s="1" t="inlineStr">
        <is>
          <t>Propriétaire / investisseur</t>
        </is>
      </c>
      <c r="C1" s="1" t="inlineStr">
        <is>
          <t>SIRET SCI ou bailleur professionnel</t>
        </is>
      </c>
      <c r="D1" s="1" t="inlineStr">
        <is>
          <t>Adresse du bien</t>
        </is>
      </c>
      <c r="E1" s="1" t="inlineStr">
        <is>
          <t>Ville</t>
        </is>
      </c>
      <c r="F1" s="1" t="inlineStr">
        <is>
          <t>Type de location</t>
        </is>
      </c>
      <c r="G1" s="1" t="inlineStr">
        <is>
          <t>Régime fiscal</t>
        </is>
      </c>
      <c r="H1" s="1" t="inlineStr">
        <is>
          <t>Date d’acquisition</t>
        </is>
      </c>
      <c r="I1" s="1" t="inlineStr">
        <is>
          <t>Prix d’acquisition</t>
        </is>
      </c>
      <c r="J1" s="1" t="inlineStr">
        <is>
          <t>Frais de notaire</t>
        </is>
      </c>
      <c r="K1" s="1" t="inlineStr">
        <is>
          <t>Travaux initiaux</t>
        </is>
      </c>
      <c r="L1" s="1" t="inlineStr">
        <is>
          <t>Mobilier</t>
        </is>
      </c>
      <c r="M1" s="1" t="inlineStr">
        <is>
          <t>Coût total investi</t>
        </is>
      </c>
      <c r="N1" s="1" t="inlineStr">
        <is>
          <t>Loyer mensuel hors charges</t>
        </is>
      </c>
      <c r="O1" s="1" t="inlineStr">
        <is>
          <t>Charges récupérables mensuelles</t>
        </is>
      </c>
      <c r="P1" s="1" t="inlineStr">
        <is>
          <t>Vacance locative (%)</t>
        </is>
      </c>
      <c r="Q1" s="1" t="inlineStr">
        <is>
          <t>Loyers annuels bruts</t>
        </is>
      </c>
      <c r="R1" s="1" t="inlineStr">
        <is>
          <t>Charges de copropriété non récupérables</t>
        </is>
      </c>
      <c r="S1" s="1" t="inlineStr">
        <is>
          <t>Taxe foncière</t>
        </is>
      </c>
      <c r="T1" s="1" t="inlineStr">
        <is>
          <t>Assurance PNO</t>
        </is>
      </c>
      <c r="U1" s="1" t="inlineStr">
        <is>
          <t>Gestion locative</t>
        </is>
      </c>
      <c r="V1" s="1" t="inlineStr">
        <is>
          <t>Entretien et travaux annuels</t>
        </is>
      </c>
      <c r="W1" s="1" t="inlineStr">
        <is>
          <t>Intérêts d’emprunt annuels</t>
        </is>
      </c>
      <c r="X1" s="1" t="inlineStr">
        <is>
          <t>Charges déductibles totales</t>
        </is>
      </c>
      <c r="Y1" s="1" t="inlineStr">
        <is>
          <t>Revenu foncier / BIC avant fiscalité</t>
        </is>
      </c>
      <c r="Z1" s="1" t="inlineStr">
        <is>
          <t>Base imposable</t>
        </is>
      </c>
      <c r="AA1" s="1" t="inlineStr">
        <is>
          <t>Taux marginal d’imposition</t>
        </is>
      </c>
      <c r="AB1" s="1" t="inlineStr">
        <is>
          <t>Prélèvements sociaux</t>
        </is>
      </c>
      <c r="AC1" s="1" t="inlineStr">
        <is>
          <t>Impôt sur le revenu</t>
        </is>
      </c>
      <c r="AD1" s="1" t="inlineStr">
        <is>
          <t>Impôts et prélèvements totaux</t>
        </is>
      </c>
      <c r="AE1" s="1" t="inlineStr">
        <is>
          <t>Revenu net avant impôts</t>
        </is>
      </c>
      <c r="AF1" s="1" t="inlineStr">
        <is>
          <t>Revenu net net après impôts</t>
        </is>
      </c>
      <c r="AG1" s="1" t="inlineStr">
        <is>
          <t>Rendement brut (%)</t>
        </is>
      </c>
      <c r="AH1" s="1" t="inlineStr">
        <is>
          <t>Rendement net avant impôts (%)</t>
        </is>
      </c>
      <c r="AI1" s="1" t="inlineStr">
        <is>
          <t>Rendement net net (%)</t>
        </is>
      </c>
      <c r="AJ1" s="1" t="inlineStr">
        <is>
          <t>Trésorerie mensuelle nette nette</t>
        </is>
      </c>
    </row>
    <row r="2">
      <c r="A2" s="2" t="inlineStr">
        <is>
          <t>BI-001</t>
        </is>
      </c>
      <c r="B2" s="3" t="inlineStr">
        <is>
          <t>Camille Durand</t>
        </is>
      </c>
      <c r="C2" s="4" t="inlineStr"/>
      <c r="D2" s="3" t="inlineStr">
        <is>
          <t>12 rue de la République</t>
        </is>
      </c>
      <c r="E2" s="3" t="inlineStr">
        <is>
          <t>Lyon</t>
        </is>
      </c>
      <c r="F2" s="3" t="inlineStr">
        <is>
          <t>Nu</t>
        </is>
      </c>
      <c r="G2" s="3" t="inlineStr">
        <is>
          <t>Réel foncier</t>
        </is>
      </c>
      <c r="H2" s="5" t="n">
        <v>46071</v>
      </c>
      <c r="I2" s="6" t="n">
        <v>180000</v>
      </c>
      <c r="J2" s="6" t="n">
        <v>13500</v>
      </c>
      <c r="K2" s="6" t="n">
        <v>8000</v>
      </c>
      <c r="L2" s="6" t="n">
        <v>0</v>
      </c>
      <c r="M2" s="7">
        <f>IF(A2="","",SUM(I2:L2))</f>
        <v/>
      </c>
      <c r="N2" s="6" t="n">
        <v>950</v>
      </c>
      <c r="O2" s="6" t="n">
        <v>100</v>
      </c>
      <c r="P2" s="8" t="n">
        <v>0.04</v>
      </c>
      <c r="Q2" s="7" t="n">
        <v>1100</v>
      </c>
      <c r="R2" s="6" t="n">
        <v>1100</v>
      </c>
      <c r="S2" s="6" t="n">
        <v>700</v>
      </c>
      <c r="T2" s="6" t="n">
        <v>150</v>
      </c>
      <c r="U2" s="6" t="n">
        <v>700</v>
      </c>
      <c r="V2" s="6" t="n">
        <v>450</v>
      </c>
      <c r="W2" s="6" t="n">
        <v>3600</v>
      </c>
      <c r="X2" s="7">
        <f>IF(A2="","",SUM(R2:W2))</f>
        <v/>
      </c>
      <c r="Y2" s="7">
        <f>IF(A2="","",Q2-X2)</f>
        <v/>
      </c>
      <c r="Z2" s="7">
        <f>IF(A2="","",IF(G2="Micro-foncier",MAX(0,Q2*70%),IF(G2="Réel foncier",MAX(0,Y2),IF(G2="LMNP réel",MAX(0,Y2-L2),MAX(0,Y2)))))</f>
        <v/>
      </c>
      <c r="AA2" s="8" t="n">
        <v>0.3</v>
      </c>
      <c r="AB2" s="7">
        <f>IF(A2="","",IFERROR(Z2*VLOOKUP(G2,'Paramètres fiscaux'!$A$2:$D$5,4,FALSE),0))</f>
        <v/>
      </c>
      <c r="AC2" s="7">
        <f>IF(A2="","",IFERROR(Z2*AA2,0))</f>
        <v/>
      </c>
      <c r="AD2" s="7">
        <f>IF(A2="","",SUM(AB2:AC2))</f>
        <v/>
      </c>
      <c r="AE2" s="7">
        <f>IF(A2="","",Q2-X2)</f>
        <v/>
      </c>
      <c r="AF2" s="7">
        <f>IF(A2="","",AE2-AD2)</f>
        <v/>
      </c>
      <c r="AG2" s="9">
        <f>IF(A2="","",IFERROR(Q2/M2,0))</f>
        <v/>
      </c>
      <c r="AH2" s="9">
        <f>IF(A2="","",IFERROR(AE2/M2,0))</f>
        <v/>
      </c>
      <c r="AI2" s="9">
        <f>IF(A2="","",IFERROR(AF2/M2,0))</f>
        <v/>
      </c>
      <c r="AJ2" s="7">
        <f>IF(A2="","",IFERROR(AF2/12,0))</f>
        <v/>
      </c>
    </row>
    <row r="3">
      <c r="A3" s="2" t="inlineStr">
        <is>
          <t>BI-002</t>
        </is>
      </c>
      <c r="B3" s="3" t="inlineStr">
        <is>
          <t>Julien Moreau</t>
        </is>
      </c>
      <c r="C3" s="4" t="inlineStr">
        <is>
          <t>81234567800019</t>
        </is>
      </c>
      <c r="D3" s="3" t="inlineStr">
        <is>
          <t>8 avenue Victor Hugo</t>
        </is>
      </c>
      <c r="E3" s="3" t="inlineStr">
        <is>
          <t>Paris</t>
        </is>
      </c>
      <c r="F3" s="3" t="inlineStr">
        <is>
          <t>Nu</t>
        </is>
      </c>
      <c r="G3" s="3" t="inlineStr">
        <is>
          <t>Micro-foncier</t>
        </is>
      </c>
      <c r="H3" s="5" t="n">
        <v>46093</v>
      </c>
      <c r="I3" s="6" t="n">
        <v>320000</v>
      </c>
      <c r="J3" s="6" t="n">
        <v>24000</v>
      </c>
      <c r="K3" s="6" t="n">
        <v>12000</v>
      </c>
      <c r="L3" s="6" t="n">
        <v>0</v>
      </c>
      <c r="M3" s="10">
        <f>IF(A3="","",SUM(I3:L3))</f>
        <v/>
      </c>
      <c r="N3" s="6" t="n">
        <v>1200</v>
      </c>
      <c r="O3" s="6" t="n">
        <v>180</v>
      </c>
      <c r="P3" s="8" t="n">
        <v>0.03</v>
      </c>
      <c r="Q3" s="10" t="n">
        <v>1800</v>
      </c>
      <c r="R3" s="6" t="n">
        <v>1800</v>
      </c>
      <c r="S3" s="6" t="n">
        <v>1600</v>
      </c>
      <c r="T3" s="6" t="n">
        <v>250</v>
      </c>
      <c r="U3" s="6" t="n">
        <v>800</v>
      </c>
      <c r="V3" s="6" t="n">
        <v>400</v>
      </c>
      <c r="W3" s="6" t="n">
        <v>3500</v>
      </c>
      <c r="X3" s="10">
        <f>IF(A3="","",SUM(R3:W3))</f>
        <v/>
      </c>
      <c r="Y3" s="10">
        <f>IF(A3="","",Q3-X3)</f>
        <v/>
      </c>
      <c r="Z3" s="10">
        <f>IF(A3="","",IF(G3="Micro-foncier",MAX(0,Q3*70%),IF(G3="Réel foncier",MAX(0,Y3),IF(G3="LMNP réel",MAX(0,Y3-L3),MAX(0,Y3)))))</f>
        <v/>
      </c>
      <c r="AA3" s="8" t="n">
        <v>0.3</v>
      </c>
      <c r="AB3" s="10">
        <f>IF(A3="","",IFERROR(Z3*VLOOKUP(G3,'Paramètres fiscaux'!$A$2:$D$5,4,FALSE),0))</f>
        <v/>
      </c>
      <c r="AC3" s="10">
        <f>IF(A3="","",IFERROR(Z3*AA3,0))</f>
        <v/>
      </c>
      <c r="AD3" s="10">
        <f>IF(A3="","",SUM(AB3:AC3))</f>
        <v/>
      </c>
      <c r="AE3" s="10">
        <f>IF(A3="","",Q3-X3)</f>
        <v/>
      </c>
      <c r="AF3" s="10">
        <f>IF(A3="","",AE3-AD3)</f>
        <v/>
      </c>
      <c r="AG3" s="11">
        <f>IF(A3="","",IFERROR(Q3/M3,0))</f>
        <v/>
      </c>
      <c r="AH3" s="11">
        <f>IF(A3="","",IFERROR(AE3/M3,0))</f>
        <v/>
      </c>
      <c r="AI3" s="11">
        <f>IF(A3="","",IFERROR(AF3/M3,0))</f>
        <v/>
      </c>
      <c r="AJ3" s="10">
        <f>IF(A3="","",IFERROR(AF3/12,0))</f>
        <v/>
      </c>
    </row>
    <row r="4">
      <c r="A4" s="2" t="inlineStr">
        <is>
          <t>BI-003</t>
        </is>
      </c>
      <c r="B4" s="3" t="inlineStr">
        <is>
          <t>Sophie Lefèvre</t>
        </is>
      </c>
      <c r="C4" s="4" t="inlineStr"/>
      <c r="D4" s="3" t="inlineStr">
        <is>
          <t>24 cours Gambetta</t>
        </is>
      </c>
      <c r="E4" s="3" t="inlineStr">
        <is>
          <t>Bordeaux</t>
        </is>
      </c>
      <c r="F4" s="3" t="inlineStr">
        <is>
          <t>Nu</t>
        </is>
      </c>
      <c r="G4" s="3" t="inlineStr">
        <is>
          <t>Réel foncier</t>
        </is>
      </c>
      <c r="H4" s="5" t="n">
        <v>46120</v>
      </c>
      <c r="I4" s="6" t="n">
        <v>205000</v>
      </c>
      <c r="J4" s="6" t="n">
        <v>15375</v>
      </c>
      <c r="K4" s="6" t="n">
        <v>14000</v>
      </c>
      <c r="L4" s="6" t="n">
        <v>0</v>
      </c>
      <c r="M4" s="7">
        <f>IF(A4="","",SUM(I4:L4))</f>
        <v/>
      </c>
      <c r="N4" s="6" t="n">
        <v>880</v>
      </c>
      <c r="O4" s="6" t="n">
        <v>120</v>
      </c>
      <c r="P4" s="8" t="n">
        <v>0.04</v>
      </c>
      <c r="Q4" s="7" t="n">
        <v>1500</v>
      </c>
      <c r="R4" s="6" t="n">
        <v>1500</v>
      </c>
      <c r="S4" s="6" t="n">
        <v>900</v>
      </c>
      <c r="T4" s="6" t="n">
        <v>180</v>
      </c>
      <c r="U4" s="6" t="n">
        <v>650</v>
      </c>
      <c r="V4" s="6" t="n">
        <v>550</v>
      </c>
      <c r="W4" s="6" t="n">
        <v>4200</v>
      </c>
      <c r="X4" s="7">
        <f>IF(A4="","",SUM(R4:W4))</f>
        <v/>
      </c>
      <c r="Y4" s="7">
        <f>IF(A4="","",Q4-X4)</f>
        <v/>
      </c>
      <c r="Z4" s="7">
        <f>IF(A4="","",IF(G4="Micro-foncier",MAX(0,Q4*70%),IF(G4="Réel foncier",MAX(0,Y4),IF(G4="LMNP réel",MAX(0,Y4-L4),MAX(0,Y4)))))</f>
        <v/>
      </c>
      <c r="AA4" s="8" t="n">
        <v>0.41</v>
      </c>
      <c r="AB4" s="7">
        <f>IF(A4="","",IFERROR(Z4*VLOOKUP(G4,'Paramètres fiscaux'!$A$2:$D$5,4,FALSE),0))</f>
        <v/>
      </c>
      <c r="AC4" s="7">
        <f>IF(A4="","",IFERROR(Z4*AA4,0))</f>
        <v/>
      </c>
      <c r="AD4" s="7">
        <f>IF(A4="","",SUM(AB4:AC4))</f>
        <v/>
      </c>
      <c r="AE4" s="7">
        <f>IF(A4="","",Q4-X4)</f>
        <v/>
      </c>
      <c r="AF4" s="7">
        <f>IF(A4="","",AE4-AD4)</f>
        <v/>
      </c>
      <c r="AG4" s="9">
        <f>IF(A4="","",IFERROR(Q4/M4,0))</f>
        <v/>
      </c>
      <c r="AH4" s="9">
        <f>IF(A4="","",IFERROR(AE4/M4,0))</f>
        <v/>
      </c>
      <c r="AI4" s="9">
        <f>IF(A4="","",IFERROR(AF4/M4,0))</f>
        <v/>
      </c>
      <c r="AJ4" s="7">
        <f>IF(A4="","",IFERROR(AF4/12,0))</f>
        <v/>
      </c>
    </row>
    <row r="5">
      <c r="A5" s="2" t="inlineStr">
        <is>
          <t>BI-004</t>
        </is>
      </c>
      <c r="B5" s="3" t="inlineStr">
        <is>
          <t>Thomas Bernard</t>
        </is>
      </c>
      <c r="C5" s="4" t="inlineStr">
        <is>
          <t>82345678900017</t>
        </is>
      </c>
      <c r="D5" s="3" t="inlineStr">
        <is>
          <t>15 rue Nationale</t>
        </is>
      </c>
      <c r="E5" s="3" t="inlineStr">
        <is>
          <t>Lille</t>
        </is>
      </c>
      <c r="F5" s="3" t="inlineStr">
        <is>
          <t>Meublé</t>
        </is>
      </c>
      <c r="G5" s="3" t="inlineStr">
        <is>
          <t>LMNP réel</t>
        </is>
      </c>
      <c r="H5" s="5" t="n">
        <v>46163</v>
      </c>
      <c r="I5" s="6" t="n">
        <v>145000</v>
      </c>
      <c r="J5" s="6" t="n">
        <v>10875</v>
      </c>
      <c r="K5" s="6" t="n">
        <v>9000</v>
      </c>
      <c r="L5" s="6" t="n">
        <v>8000</v>
      </c>
      <c r="M5" s="10">
        <f>IF(A5="","",SUM(I5:L5))</f>
        <v/>
      </c>
      <c r="N5" s="6" t="n">
        <v>720</v>
      </c>
      <c r="O5" s="6" t="n">
        <v>80</v>
      </c>
      <c r="P5" s="8" t="n">
        <v>0.05</v>
      </c>
      <c r="Q5" s="10" t="n">
        <v>900</v>
      </c>
      <c r="R5" s="6" t="n">
        <v>900</v>
      </c>
      <c r="S5" s="6" t="n">
        <v>700</v>
      </c>
      <c r="T5" s="6" t="n">
        <v>160</v>
      </c>
      <c r="U5" s="6" t="n">
        <v>600</v>
      </c>
      <c r="V5" s="6" t="n">
        <v>500</v>
      </c>
      <c r="W5" s="6" t="n">
        <v>2800</v>
      </c>
      <c r="X5" s="10">
        <f>IF(A5="","",SUM(R5:W5))</f>
        <v/>
      </c>
      <c r="Y5" s="10">
        <f>IF(A5="","",Q5-X5)</f>
        <v/>
      </c>
      <c r="Z5" s="10">
        <f>IF(A5="","",IF(G5="Micro-foncier",MAX(0,Q5*70%),IF(G5="Réel foncier",MAX(0,Y5),IF(G5="LMNP réel",MAX(0,Y5-L5),MAX(0,Y5)))))</f>
        <v/>
      </c>
      <c r="AA5" s="8" t="n">
        <v>0.11</v>
      </c>
      <c r="AB5" s="10">
        <f>IF(A5="","",IFERROR(Z5*VLOOKUP(G5,'Paramètres fiscaux'!$A$2:$D$5,4,FALSE),0))</f>
        <v/>
      </c>
      <c r="AC5" s="10">
        <f>IF(A5="","",IFERROR(Z5*AA5,0))</f>
        <v/>
      </c>
      <c r="AD5" s="10">
        <f>IF(A5="","",SUM(AB5:AC5))</f>
        <v/>
      </c>
      <c r="AE5" s="10">
        <f>IF(A5="","",Q5-X5)</f>
        <v/>
      </c>
      <c r="AF5" s="10">
        <f>IF(A5="","",AE5-AD5)</f>
        <v/>
      </c>
      <c r="AG5" s="11">
        <f>IF(A5="","",IFERROR(Q5/M5,0))</f>
        <v/>
      </c>
      <c r="AH5" s="11">
        <f>IF(A5="","",IFERROR(AE5/M5,0))</f>
        <v/>
      </c>
      <c r="AI5" s="11">
        <f>IF(A5="","",IFERROR(AF5/M5,0))</f>
        <v/>
      </c>
      <c r="AJ5" s="10">
        <f>IF(A5="","",IFERROR(AF5/12,0))</f>
        <v/>
      </c>
    </row>
    <row r="6">
      <c r="A6" s="2" t="inlineStr">
        <is>
          <t>BI-005</t>
        </is>
      </c>
      <c r="B6" s="3" t="inlineStr">
        <is>
          <t>Léa Martin</t>
        </is>
      </c>
      <c r="C6" s="4" t="inlineStr"/>
      <c r="D6" s="3" t="inlineStr">
        <is>
          <t>6 rue des Carmes</t>
        </is>
      </c>
      <c r="E6" s="3" t="inlineStr">
        <is>
          <t>Nantes</t>
        </is>
      </c>
      <c r="F6" s="3" t="inlineStr">
        <is>
          <t>Meublé</t>
        </is>
      </c>
      <c r="G6" s="3" t="inlineStr">
        <is>
          <t>LMNP réel</t>
        </is>
      </c>
      <c r="H6" s="5" t="n">
        <v>46188</v>
      </c>
      <c r="I6" s="6" t="n">
        <v>175000</v>
      </c>
      <c r="J6" s="6" t="n">
        <v>13125</v>
      </c>
      <c r="K6" s="6" t="n">
        <v>11000</v>
      </c>
      <c r="L6" s="6" t="n">
        <v>9000</v>
      </c>
      <c r="M6" s="7">
        <f>IF(A6="","",SUM(I6:L6))</f>
        <v/>
      </c>
      <c r="N6" s="6" t="n">
        <v>850</v>
      </c>
      <c r="O6" s="6" t="n">
        <v>110</v>
      </c>
      <c r="P6" s="8" t="n">
        <v>0.02</v>
      </c>
      <c r="Q6" s="7" t="n">
        <v>1000</v>
      </c>
      <c r="R6" s="6" t="n">
        <v>1000</v>
      </c>
      <c r="S6" s="6" t="n">
        <v>800</v>
      </c>
      <c r="T6" s="6" t="n">
        <v>170</v>
      </c>
      <c r="U6" s="6" t="n">
        <v>650</v>
      </c>
      <c r="V6" s="6" t="n">
        <v>550</v>
      </c>
      <c r="W6" s="6" t="n">
        <v>3200</v>
      </c>
      <c r="X6" s="7">
        <f>IF(A6="","",SUM(R6:W6))</f>
        <v/>
      </c>
      <c r="Y6" s="7">
        <f>IF(A6="","",Q6-X6)</f>
        <v/>
      </c>
      <c r="Z6" s="7">
        <f>IF(A6="","",IF(G6="Micro-foncier",MAX(0,Q6*70%),IF(G6="Réel foncier",MAX(0,Y6),IF(G6="LMNP réel",MAX(0,Y6-L6),MAX(0,Y6)))))</f>
        <v/>
      </c>
      <c r="AA6" s="8" t="n">
        <v>0.3</v>
      </c>
      <c r="AB6" s="7">
        <f>IF(A6="","",IFERROR(Z6*VLOOKUP(G6,'Paramètres fiscaux'!$A$2:$D$5,4,FALSE),0))</f>
        <v/>
      </c>
      <c r="AC6" s="7">
        <f>IF(A6="","",IFERROR(Z6*AA6,0))</f>
        <v/>
      </c>
      <c r="AD6" s="7">
        <f>IF(A6="","",SUM(AB6:AC6))</f>
        <v/>
      </c>
      <c r="AE6" s="7">
        <f>IF(A6="","",Q6-X6)</f>
        <v/>
      </c>
      <c r="AF6" s="7">
        <f>IF(A6="","",AE6-AD6)</f>
        <v/>
      </c>
      <c r="AG6" s="9">
        <f>IF(A6="","",IFERROR(Q6/M6,0))</f>
        <v/>
      </c>
      <c r="AH6" s="9">
        <f>IF(A6="","",IFERROR(AE6/M6,0))</f>
        <v/>
      </c>
      <c r="AI6" s="9">
        <f>IF(A6="","",IFERROR(AF6/M6,0))</f>
        <v/>
      </c>
      <c r="AJ6" s="7">
        <f>IF(A6="","",IFERROR(AF6/12,0))</f>
        <v/>
      </c>
    </row>
    <row r="7">
      <c r="A7" s="2" t="inlineStr">
        <is>
          <t>BI-006</t>
        </is>
      </c>
      <c r="B7" s="3" t="inlineStr">
        <is>
          <t>Nicolas Petit</t>
        </is>
      </c>
      <c r="C7" s="4" t="inlineStr"/>
      <c r="D7" s="3" t="inlineStr">
        <is>
          <t>31 avenue Jean Jaurès</t>
        </is>
      </c>
      <c r="E7" s="3" t="inlineStr">
        <is>
          <t>Toulouse</t>
        </is>
      </c>
      <c r="F7" s="3" t="inlineStr">
        <is>
          <t>Nu</t>
        </is>
      </c>
      <c r="G7" s="3" t="inlineStr">
        <is>
          <t>Micro-foncier</t>
        </is>
      </c>
      <c r="H7" s="5" t="n">
        <v>46212</v>
      </c>
      <c r="I7" s="6" t="n">
        <v>160000</v>
      </c>
      <c r="J7" s="6" t="n">
        <v>12000</v>
      </c>
      <c r="K7" s="6" t="n">
        <v>7000</v>
      </c>
      <c r="L7" s="6" t="n">
        <v>0</v>
      </c>
      <c r="M7" s="10">
        <f>IF(A7="","",SUM(I7:L7))</f>
        <v/>
      </c>
      <c r="N7" s="6" t="n">
        <v>780</v>
      </c>
      <c r="O7" s="6" t="n">
        <v>90</v>
      </c>
      <c r="P7" s="8" t="n">
        <v>0.03</v>
      </c>
      <c r="Q7" s="10" t="n">
        <v>1000</v>
      </c>
      <c r="R7" s="6" t="n">
        <v>1000</v>
      </c>
      <c r="S7" s="6" t="n">
        <v>650</v>
      </c>
      <c r="T7" s="6" t="n">
        <v>140</v>
      </c>
      <c r="U7" s="6" t="n">
        <v>500</v>
      </c>
      <c r="V7" s="6" t="n">
        <v>450</v>
      </c>
      <c r="W7" s="6" t="n">
        <v>2400</v>
      </c>
      <c r="X7" s="10">
        <f>IF(A7="","",SUM(R7:W7))</f>
        <v/>
      </c>
      <c r="Y7" s="10">
        <f>IF(A7="","",Q7-X7)</f>
        <v/>
      </c>
      <c r="Z7" s="10">
        <f>IF(A7="","",IF(G7="Micro-foncier",MAX(0,Q7*70%),IF(G7="Réel foncier",MAX(0,Y7),IF(G7="LMNP réel",MAX(0,Y7-L7),MAX(0,Y7)))))</f>
        <v/>
      </c>
      <c r="AA7" s="8" t="n">
        <v>0.11</v>
      </c>
      <c r="AB7" s="10">
        <f>IF(A7="","",IFERROR(Z7*VLOOKUP(G7,'Paramètres fiscaux'!$A$2:$D$5,4,FALSE),0))</f>
        <v/>
      </c>
      <c r="AC7" s="10">
        <f>IF(A7="","",IFERROR(Z7*AA7,0))</f>
        <v/>
      </c>
      <c r="AD7" s="10">
        <f>IF(A7="","",SUM(AB7:AC7))</f>
        <v/>
      </c>
      <c r="AE7" s="10">
        <f>IF(A7="","",Q7-X7)</f>
        <v/>
      </c>
      <c r="AF7" s="10">
        <f>IF(A7="","",AE7-AD7)</f>
        <v/>
      </c>
      <c r="AG7" s="11">
        <f>IF(A7="","",IFERROR(Q7/M7,0))</f>
        <v/>
      </c>
      <c r="AH7" s="11">
        <f>IF(A7="","",IFERROR(AE7/M7,0))</f>
        <v/>
      </c>
      <c r="AI7" s="11">
        <f>IF(A7="","",IFERROR(AF7/M7,0))</f>
        <v/>
      </c>
      <c r="AJ7" s="10">
        <f>IF(A7="","",IFERROR(AF7/12,0))</f>
        <v/>
      </c>
    </row>
    <row r="8">
      <c r="A8" s="2" t="inlineStr">
        <is>
          <t>BI-007</t>
        </is>
      </c>
      <c r="B8" s="3" t="inlineStr">
        <is>
          <t>Émilie Rousseau</t>
        </is>
      </c>
      <c r="C8" s="4" t="inlineStr">
        <is>
          <t>83456789000015</t>
        </is>
      </c>
      <c r="D8" s="3" t="inlineStr">
        <is>
          <t>18 rue Foch</t>
        </is>
      </c>
      <c r="E8" s="3" t="inlineStr">
        <is>
          <t>Montpellier</t>
        </is>
      </c>
      <c r="F8" s="3" t="inlineStr">
        <is>
          <t>Nu</t>
        </is>
      </c>
      <c r="G8" s="3" t="inlineStr">
        <is>
          <t>Réel foncier</t>
        </is>
      </c>
      <c r="H8" s="5" t="n">
        <v>46253</v>
      </c>
      <c r="I8" s="6" t="n">
        <v>155000</v>
      </c>
      <c r="J8" s="6" t="n">
        <v>11625</v>
      </c>
      <c r="K8" s="6" t="n">
        <v>10000</v>
      </c>
      <c r="L8" s="6" t="n">
        <v>0</v>
      </c>
      <c r="M8" s="7">
        <f>IF(A8="","",SUM(I8:L8))</f>
        <v/>
      </c>
      <c r="N8" s="6" t="n">
        <v>690</v>
      </c>
      <c r="O8" s="6" t="n">
        <v>80</v>
      </c>
      <c r="P8" s="8" t="n">
        <v>0.05</v>
      </c>
      <c r="Q8" s="7" t="n">
        <v>800</v>
      </c>
      <c r="R8" s="6" t="n">
        <v>800</v>
      </c>
      <c r="S8" s="6" t="n">
        <v>600</v>
      </c>
      <c r="T8" s="6" t="n">
        <v>130</v>
      </c>
      <c r="U8" s="6" t="n">
        <v>500</v>
      </c>
      <c r="V8" s="6" t="n">
        <v>400</v>
      </c>
      <c r="W8" s="6" t="n">
        <v>2600</v>
      </c>
      <c r="X8" s="7">
        <f>IF(A8="","",SUM(R8:W8))</f>
        <v/>
      </c>
      <c r="Y8" s="7">
        <f>IF(A8="","",Q8-X8)</f>
        <v/>
      </c>
      <c r="Z8" s="7">
        <f>IF(A8="","",IF(G8="Micro-foncier",MAX(0,Q8*70%),IF(G8="Réel foncier",MAX(0,Y8),IF(G8="LMNP réel",MAX(0,Y8-L8),MAX(0,Y8)))))</f>
        <v/>
      </c>
      <c r="AA8" s="8" t="n">
        <v>0.3</v>
      </c>
      <c r="AB8" s="7">
        <f>IF(A8="","",IFERROR(Z8*VLOOKUP(G8,'Paramètres fiscaux'!$A$2:$D$5,4,FALSE),0))</f>
        <v/>
      </c>
      <c r="AC8" s="7">
        <f>IF(A8="","",IFERROR(Z8*AA8,0))</f>
        <v/>
      </c>
      <c r="AD8" s="7">
        <f>IF(A8="","",SUM(AB8:AC8))</f>
        <v/>
      </c>
      <c r="AE8" s="7">
        <f>IF(A8="","",Q8-X8)</f>
        <v/>
      </c>
      <c r="AF8" s="7">
        <f>IF(A8="","",AE8-AD8)</f>
        <v/>
      </c>
      <c r="AG8" s="9">
        <f>IF(A8="","",IFERROR(Q8/M8,0))</f>
        <v/>
      </c>
      <c r="AH8" s="9">
        <f>IF(A8="","",IFERROR(AE8/M8,0))</f>
        <v/>
      </c>
      <c r="AI8" s="9">
        <f>IF(A8="","",IFERROR(AF8/M8,0))</f>
        <v/>
      </c>
      <c r="AJ8" s="7">
        <f>IF(A8="","",IFERROR(AF8/12,0))</f>
        <v/>
      </c>
    </row>
    <row r="9">
      <c r="A9" s="2" t="inlineStr">
        <is>
          <t>BI-008</t>
        </is>
      </c>
      <c r="B9" s="3" t="inlineStr">
        <is>
          <t>Antoine Garcia</t>
        </is>
      </c>
      <c r="C9" s="4" t="inlineStr">
        <is>
          <t>84567890100013</t>
        </is>
      </c>
      <c r="D9" s="3" t="inlineStr">
        <is>
          <t>4 rue du Port</t>
        </is>
      </c>
      <c r="E9" s="3" t="inlineStr">
        <is>
          <t>Strasbourg</t>
        </is>
      </c>
      <c r="F9" s="3" t="inlineStr">
        <is>
          <t>Meublé</t>
        </is>
      </c>
      <c r="G9" s="3" t="inlineStr">
        <is>
          <t>LMNP réel</t>
        </is>
      </c>
      <c r="H9" s="5" t="n">
        <v>46289</v>
      </c>
      <c r="I9" s="6" t="n">
        <v>215000</v>
      </c>
      <c r="J9" s="6" t="n">
        <v>16125</v>
      </c>
      <c r="K9" s="6" t="n">
        <v>12000</v>
      </c>
      <c r="L9" s="6" t="n">
        <v>11000</v>
      </c>
      <c r="M9" s="10">
        <f>IF(A9="","",SUM(I9:L9))</f>
        <v/>
      </c>
      <c r="N9" s="6" t="n">
        <v>920</v>
      </c>
      <c r="O9" s="6" t="n">
        <v>150</v>
      </c>
      <c r="P9" s="8" t="n">
        <v>0.04</v>
      </c>
      <c r="Q9" s="10" t="n">
        <v>1250</v>
      </c>
      <c r="R9" s="6" t="n">
        <v>1250</v>
      </c>
      <c r="S9" s="6" t="n">
        <v>950</v>
      </c>
      <c r="T9" s="6" t="n">
        <v>200</v>
      </c>
      <c r="U9" s="6" t="n">
        <v>750</v>
      </c>
      <c r="V9" s="6" t="n">
        <v>650</v>
      </c>
      <c r="W9" s="6" t="n">
        <v>3800</v>
      </c>
      <c r="X9" s="10">
        <f>IF(A9="","",SUM(R9:W9))</f>
        <v/>
      </c>
      <c r="Y9" s="10">
        <f>IF(A9="","",Q9-X9)</f>
        <v/>
      </c>
      <c r="Z9" s="10">
        <f>IF(A9="","",IF(G9="Micro-foncier",MAX(0,Q9*70%),IF(G9="Réel foncier",MAX(0,Y9),IF(G9="LMNP réel",MAX(0,Y9-L9),MAX(0,Y9)))))</f>
        <v/>
      </c>
      <c r="AA9" s="8" t="n">
        <v>0.41</v>
      </c>
      <c r="AB9" s="10">
        <f>IF(A9="","",IFERROR(Z9*VLOOKUP(G9,'Paramètres fiscaux'!$A$2:$D$5,4,FALSE),0))</f>
        <v/>
      </c>
      <c r="AC9" s="10">
        <f>IF(A9="","",IFERROR(Z9*AA9,0))</f>
        <v/>
      </c>
      <c r="AD9" s="10">
        <f>IF(A9="","",SUM(AB9:AC9))</f>
        <v/>
      </c>
      <c r="AE9" s="10">
        <f>IF(A9="","",Q9-X9)</f>
        <v/>
      </c>
      <c r="AF9" s="10">
        <f>IF(A9="","",AE9-AD9)</f>
        <v/>
      </c>
      <c r="AG9" s="11">
        <f>IF(A9="","",IFERROR(Q9/M9,0))</f>
        <v/>
      </c>
      <c r="AH9" s="11">
        <f>IF(A9="","",IFERROR(AE9/M9,0))</f>
        <v/>
      </c>
      <c r="AI9" s="11">
        <f>IF(A9="","",IFERROR(AF9/M9,0))</f>
        <v/>
      </c>
      <c r="AJ9" s="10">
        <f>IF(A9="","",IFERROR(AF9/12,0))</f>
        <v/>
      </c>
    </row>
    <row r="10">
      <c r="A10" s="2" t="n"/>
      <c r="B10" s="3" t="n"/>
      <c r="C10" s="4" t="n"/>
      <c r="D10" s="3" t="n"/>
      <c r="E10" s="3" t="n"/>
      <c r="F10" s="3" t="n"/>
      <c r="G10" s="3" t="n"/>
      <c r="H10" s="5" t="n"/>
      <c r="I10" s="6" t="n"/>
      <c r="J10" s="6" t="n"/>
      <c r="K10" s="6" t="n"/>
      <c r="L10" s="6" t="n"/>
      <c r="M10" s="7">
        <f>IF(A10="","",SUM(I10:L10))</f>
        <v/>
      </c>
      <c r="N10" s="6" t="n"/>
      <c r="O10" s="6" t="n"/>
      <c r="P10" s="8" t="n"/>
      <c r="Q10" s="7">
        <f>IF(A10="","",N10*12*(1-P10))</f>
        <v/>
      </c>
      <c r="R10" s="6" t="n"/>
      <c r="S10" s="6" t="n"/>
      <c r="T10" s="6" t="n"/>
      <c r="U10" s="6" t="n"/>
      <c r="V10" s="6" t="n"/>
      <c r="W10" s="6" t="n"/>
      <c r="X10" s="7">
        <f>IF(A10="","",SUM(R10:W10))</f>
        <v/>
      </c>
      <c r="Y10" s="7">
        <f>IF(A10="","",Q10-X10)</f>
        <v/>
      </c>
      <c r="Z10" s="7">
        <f>IF(A10="","",IF(G10="Micro-foncier",MAX(0,Q10*70%),IF(G10="Réel foncier",MAX(0,Y10),IF(G10="LMNP réel",MAX(0,Y10-L10),MAX(0,Y10)))))</f>
        <v/>
      </c>
      <c r="AA10" s="8" t="n"/>
      <c r="AB10" s="7">
        <f>IF(A10="","",IFERROR(Z10*VLOOKUP(G10,'Paramètres fiscaux'!$A$2:$D$5,4,FALSE),0))</f>
        <v/>
      </c>
      <c r="AC10" s="7">
        <f>IF(A10="","",IFERROR(Z10*AA10,0))</f>
        <v/>
      </c>
      <c r="AD10" s="7">
        <f>IF(A10="","",SUM(AB10:AC10))</f>
        <v/>
      </c>
      <c r="AE10" s="7">
        <f>IF(A10="","",Q10-X10)</f>
        <v/>
      </c>
      <c r="AF10" s="7">
        <f>IF(A10="","",AE10-AD10)</f>
        <v/>
      </c>
      <c r="AG10" s="9">
        <f>IF(A10="","",IFERROR(Q10/M10,0))</f>
        <v/>
      </c>
      <c r="AH10" s="9">
        <f>IF(A10="","",IFERROR(AE10/M10,0))</f>
        <v/>
      </c>
      <c r="AI10" s="9">
        <f>IF(A10="","",IFERROR(AF10/M10,0))</f>
        <v/>
      </c>
      <c r="AJ10" s="7">
        <f>IF(A10="","",IFERROR(AF10/12,0))</f>
        <v/>
      </c>
    </row>
    <row r="11">
      <c r="A11" s="2" t="n"/>
      <c r="B11" s="3" t="n"/>
      <c r="C11" s="4" t="n"/>
      <c r="D11" s="3" t="n"/>
      <c r="E11" s="3" t="n"/>
      <c r="F11" s="3" t="n"/>
      <c r="G11" s="3" t="n"/>
      <c r="H11" s="5" t="n"/>
      <c r="I11" s="6" t="n"/>
      <c r="J11" s="6" t="n"/>
      <c r="K11" s="6" t="n"/>
      <c r="L11" s="6" t="n"/>
      <c r="M11" s="10">
        <f>IF(A11="","",SUM(I11:L11))</f>
        <v/>
      </c>
      <c r="N11" s="6" t="n"/>
      <c r="O11" s="6" t="n"/>
      <c r="P11" s="8" t="n"/>
      <c r="Q11" s="10">
        <f>IF(A11="","",N11*12*(1-P11))</f>
        <v/>
      </c>
      <c r="R11" s="6" t="n"/>
      <c r="S11" s="6" t="n"/>
      <c r="T11" s="6" t="n"/>
      <c r="U11" s="6" t="n"/>
      <c r="V11" s="6" t="n"/>
      <c r="W11" s="6" t="n"/>
      <c r="X11" s="10">
        <f>IF(A11="","",SUM(R11:W11))</f>
        <v/>
      </c>
      <c r="Y11" s="10">
        <f>IF(A11="","",Q11-X11)</f>
        <v/>
      </c>
      <c r="Z11" s="10">
        <f>IF(A11="","",IF(G11="Micro-foncier",MAX(0,Q11*70%),IF(G11="Réel foncier",MAX(0,Y11),IF(G11="LMNP réel",MAX(0,Y11-L11),MAX(0,Y11)))))</f>
        <v/>
      </c>
      <c r="AA11" s="8" t="n"/>
      <c r="AB11" s="10">
        <f>IF(A11="","",IFERROR(Z11*VLOOKUP(G11,'Paramètres fiscaux'!$A$2:$D$5,4,FALSE),0))</f>
        <v/>
      </c>
      <c r="AC11" s="10">
        <f>IF(A11="","",IFERROR(Z11*AA11,0))</f>
        <v/>
      </c>
      <c r="AD11" s="10">
        <f>IF(A11="","",SUM(AB11:AC11))</f>
        <v/>
      </c>
      <c r="AE11" s="10">
        <f>IF(A11="","",Q11-X11)</f>
        <v/>
      </c>
      <c r="AF11" s="10">
        <f>IF(A11="","",AE11-AD11)</f>
        <v/>
      </c>
      <c r="AG11" s="11">
        <f>IF(A11="","",IFERROR(Q11/M11,0))</f>
        <v/>
      </c>
      <c r="AH11" s="11">
        <f>IF(A11="","",IFERROR(AE11/M11,0))</f>
        <v/>
      </c>
      <c r="AI11" s="11">
        <f>IF(A11="","",IFERROR(AF11/M11,0))</f>
        <v/>
      </c>
      <c r="AJ11" s="10">
        <f>IF(A11="","",IFERROR(AF11/12,0))</f>
        <v/>
      </c>
    </row>
    <row r="12">
      <c r="A12" s="2" t="n"/>
      <c r="B12" s="3" t="n"/>
      <c r="C12" s="4" t="n"/>
      <c r="D12" s="3" t="n"/>
      <c r="E12" s="3" t="n"/>
      <c r="F12" s="3" t="n"/>
      <c r="G12" s="3" t="n"/>
      <c r="H12" s="5" t="n"/>
      <c r="I12" s="6" t="n"/>
      <c r="J12" s="6" t="n"/>
      <c r="K12" s="6" t="n"/>
      <c r="L12" s="6" t="n"/>
      <c r="M12" s="7">
        <f>IF(A12="","",SUM(I12:L12))</f>
        <v/>
      </c>
      <c r="N12" s="6" t="n"/>
      <c r="O12" s="6" t="n"/>
      <c r="P12" s="8" t="n"/>
      <c r="Q12" s="7">
        <f>IF(A12="","",N12*12*(1-P12))</f>
        <v/>
      </c>
      <c r="R12" s="6" t="n"/>
      <c r="S12" s="6" t="n"/>
      <c r="T12" s="6" t="n"/>
      <c r="U12" s="6" t="n"/>
      <c r="V12" s="6" t="n"/>
      <c r="W12" s="6" t="n"/>
      <c r="X12" s="7">
        <f>IF(A12="","",SUM(R12:W12))</f>
        <v/>
      </c>
      <c r="Y12" s="7">
        <f>IF(A12="","",Q12-X12)</f>
        <v/>
      </c>
      <c r="Z12" s="7">
        <f>IF(A12="","",IF(G12="Micro-foncier",MAX(0,Q12*70%),IF(G12="Réel foncier",MAX(0,Y12),IF(G12="LMNP réel",MAX(0,Y12-L12),MAX(0,Y12)))))</f>
        <v/>
      </c>
      <c r="AA12" s="8" t="n"/>
      <c r="AB12" s="7">
        <f>IF(A12="","",IFERROR(Z12*VLOOKUP(G12,'Paramètres fiscaux'!$A$2:$D$5,4,FALSE),0))</f>
        <v/>
      </c>
      <c r="AC12" s="7">
        <f>IF(A12="","",IFERROR(Z12*AA12,0))</f>
        <v/>
      </c>
      <c r="AD12" s="7">
        <f>IF(A12="","",SUM(AB12:AC12))</f>
        <v/>
      </c>
      <c r="AE12" s="7">
        <f>IF(A12="","",Q12-X12)</f>
        <v/>
      </c>
      <c r="AF12" s="7">
        <f>IF(A12="","",AE12-AD12)</f>
        <v/>
      </c>
      <c r="AG12" s="9">
        <f>IF(A12="","",IFERROR(Q12/M12,0))</f>
        <v/>
      </c>
      <c r="AH12" s="9">
        <f>IF(A12="","",IFERROR(AE12/M12,0))</f>
        <v/>
      </c>
      <c r="AI12" s="9">
        <f>IF(A12="","",IFERROR(AF12/M12,0))</f>
        <v/>
      </c>
      <c r="AJ12" s="7">
        <f>IF(A12="","",IFERROR(AF12/12,0))</f>
        <v/>
      </c>
    </row>
    <row r="13">
      <c r="A13" s="2" t="n"/>
      <c r="B13" s="3" t="n"/>
      <c r="C13" s="4" t="n"/>
      <c r="D13" s="3" t="n"/>
      <c r="E13" s="3" t="n"/>
      <c r="F13" s="3" t="n"/>
      <c r="G13" s="3" t="n"/>
      <c r="H13" s="5" t="n"/>
      <c r="I13" s="6" t="n"/>
      <c r="J13" s="6" t="n"/>
      <c r="K13" s="6" t="n"/>
      <c r="L13" s="6" t="n"/>
      <c r="M13" s="10">
        <f>IF(A13="","",SUM(I13:L13))</f>
        <v/>
      </c>
      <c r="N13" s="6" t="n"/>
      <c r="O13" s="6" t="n"/>
      <c r="P13" s="8" t="n"/>
      <c r="Q13" s="10">
        <f>IF(A13="","",N13*12*(1-P13))</f>
        <v/>
      </c>
      <c r="R13" s="6" t="n"/>
      <c r="S13" s="6" t="n"/>
      <c r="T13" s="6" t="n"/>
      <c r="U13" s="6" t="n"/>
      <c r="V13" s="6" t="n"/>
      <c r="W13" s="6" t="n"/>
      <c r="X13" s="10">
        <f>IF(A13="","",SUM(R13:W13))</f>
        <v/>
      </c>
      <c r="Y13" s="10">
        <f>IF(A13="","",Q13-X13)</f>
        <v/>
      </c>
      <c r="Z13" s="10">
        <f>IF(A13="","",IF(G13="Micro-foncier",MAX(0,Q13*70%),IF(G13="Réel foncier",MAX(0,Y13),IF(G13="LMNP réel",MAX(0,Y13-L13),MAX(0,Y13)))))</f>
        <v/>
      </c>
      <c r="AA13" s="8" t="n"/>
      <c r="AB13" s="10">
        <f>IF(A13="","",IFERROR(Z13*VLOOKUP(G13,'Paramètres fiscaux'!$A$2:$D$5,4,FALSE),0))</f>
        <v/>
      </c>
      <c r="AC13" s="10">
        <f>IF(A13="","",IFERROR(Z13*AA13,0))</f>
        <v/>
      </c>
      <c r="AD13" s="10">
        <f>IF(A13="","",SUM(AB13:AC13))</f>
        <v/>
      </c>
      <c r="AE13" s="10">
        <f>IF(A13="","",Q13-X13)</f>
        <v/>
      </c>
      <c r="AF13" s="10">
        <f>IF(A13="","",AE13-AD13)</f>
        <v/>
      </c>
      <c r="AG13" s="11">
        <f>IF(A13="","",IFERROR(Q13/M13,0))</f>
        <v/>
      </c>
      <c r="AH13" s="11">
        <f>IF(A13="","",IFERROR(AE13/M13,0))</f>
        <v/>
      </c>
      <c r="AI13" s="11">
        <f>IF(A13="","",IFERROR(AF13/M13,0))</f>
        <v/>
      </c>
      <c r="AJ13" s="10">
        <f>IF(A13="","",IFERROR(AF13/12,0))</f>
        <v/>
      </c>
    </row>
    <row r="14">
      <c r="A14" s="2" t="n"/>
      <c r="B14" s="3" t="n"/>
      <c r="C14" s="4" t="n"/>
      <c r="D14" s="3" t="n"/>
      <c r="E14" s="3" t="n"/>
      <c r="F14" s="3" t="n"/>
      <c r="G14" s="3" t="n"/>
      <c r="H14" s="5" t="n"/>
      <c r="I14" s="6" t="n"/>
      <c r="J14" s="6" t="n"/>
      <c r="K14" s="6" t="n"/>
      <c r="L14" s="6" t="n"/>
      <c r="M14" s="7">
        <f>IF(A14="","",SUM(I14:L14))</f>
        <v/>
      </c>
      <c r="N14" s="6" t="n"/>
      <c r="O14" s="6" t="n"/>
      <c r="P14" s="8" t="n"/>
      <c r="Q14" s="7">
        <f>IF(A14="","",N14*12*(1-P14))</f>
        <v/>
      </c>
      <c r="R14" s="6" t="n"/>
      <c r="S14" s="6" t="n"/>
      <c r="T14" s="6" t="n"/>
      <c r="U14" s="6" t="n"/>
      <c r="V14" s="6" t="n"/>
      <c r="W14" s="6" t="n"/>
      <c r="X14" s="7">
        <f>IF(A14="","",SUM(R14:W14))</f>
        <v/>
      </c>
      <c r="Y14" s="7">
        <f>IF(A14="","",Q14-X14)</f>
        <v/>
      </c>
      <c r="Z14" s="7">
        <f>IF(A14="","",IF(G14="Micro-foncier",MAX(0,Q14*70%),IF(G14="Réel foncier",MAX(0,Y14),IF(G14="LMNP réel",MAX(0,Y14-L14),MAX(0,Y14)))))</f>
        <v/>
      </c>
      <c r="AA14" s="8" t="n"/>
      <c r="AB14" s="7">
        <f>IF(A14="","",IFERROR(Z14*VLOOKUP(G14,'Paramètres fiscaux'!$A$2:$D$5,4,FALSE),0))</f>
        <v/>
      </c>
      <c r="AC14" s="7">
        <f>IF(A14="","",IFERROR(Z14*AA14,0))</f>
        <v/>
      </c>
      <c r="AD14" s="7">
        <f>IF(A14="","",SUM(AB14:AC14))</f>
        <v/>
      </c>
      <c r="AE14" s="7">
        <f>IF(A14="","",Q14-X14)</f>
        <v/>
      </c>
      <c r="AF14" s="7">
        <f>IF(A14="","",AE14-AD14)</f>
        <v/>
      </c>
      <c r="AG14" s="9">
        <f>IF(A14="","",IFERROR(Q14/M14,0))</f>
        <v/>
      </c>
      <c r="AH14" s="9">
        <f>IF(A14="","",IFERROR(AE14/M14,0))</f>
        <v/>
      </c>
      <c r="AI14" s="9">
        <f>IF(A14="","",IFERROR(AF14/M14,0))</f>
        <v/>
      </c>
      <c r="AJ14" s="7">
        <f>IF(A14="","",IFERROR(AF14/12,0))</f>
        <v/>
      </c>
    </row>
    <row r="15">
      <c r="A15" s="2" t="n"/>
      <c r="B15" s="3" t="n"/>
      <c r="C15" s="4" t="n"/>
      <c r="D15" s="3" t="n"/>
      <c r="E15" s="3" t="n"/>
      <c r="F15" s="3" t="n"/>
      <c r="G15" s="3" t="n"/>
      <c r="H15" s="5" t="n"/>
      <c r="I15" s="6" t="n"/>
      <c r="J15" s="6" t="n"/>
      <c r="K15" s="6" t="n"/>
      <c r="L15" s="6" t="n"/>
      <c r="M15" s="10">
        <f>IF(A15="","",SUM(I15:L15))</f>
        <v/>
      </c>
      <c r="N15" s="6" t="n"/>
      <c r="O15" s="6" t="n"/>
      <c r="P15" s="8" t="n"/>
      <c r="Q15" s="10">
        <f>IF(A15="","",N15*12*(1-P15))</f>
        <v/>
      </c>
      <c r="R15" s="6" t="n"/>
      <c r="S15" s="6" t="n"/>
      <c r="T15" s="6" t="n"/>
      <c r="U15" s="6" t="n"/>
      <c r="V15" s="6" t="n"/>
      <c r="W15" s="6" t="n"/>
      <c r="X15" s="10">
        <f>IF(A15="","",SUM(R15:W15))</f>
        <v/>
      </c>
      <c r="Y15" s="10">
        <f>IF(A15="","",Q15-X15)</f>
        <v/>
      </c>
      <c r="Z15" s="10">
        <f>IF(A15="","",IF(G15="Micro-foncier",MAX(0,Q15*70%),IF(G15="Réel foncier",MAX(0,Y15),IF(G15="LMNP réel",MAX(0,Y15-L15),MAX(0,Y15)))))</f>
        <v/>
      </c>
      <c r="AA15" s="8" t="n"/>
      <c r="AB15" s="10">
        <f>IF(A15="","",IFERROR(Z15*VLOOKUP(G15,'Paramètres fiscaux'!$A$2:$D$5,4,FALSE),0))</f>
        <v/>
      </c>
      <c r="AC15" s="10">
        <f>IF(A15="","",IFERROR(Z15*AA15,0))</f>
        <v/>
      </c>
      <c r="AD15" s="10">
        <f>IF(A15="","",SUM(AB15:AC15))</f>
        <v/>
      </c>
      <c r="AE15" s="10">
        <f>IF(A15="","",Q15-X15)</f>
        <v/>
      </c>
      <c r="AF15" s="10">
        <f>IF(A15="","",AE15-AD15)</f>
        <v/>
      </c>
      <c r="AG15" s="11">
        <f>IF(A15="","",IFERROR(Q15/M15,0))</f>
        <v/>
      </c>
      <c r="AH15" s="11">
        <f>IF(A15="","",IFERROR(AE15/M15,0))</f>
        <v/>
      </c>
      <c r="AI15" s="11">
        <f>IF(A15="","",IFERROR(AF15/M15,0))</f>
        <v/>
      </c>
      <c r="AJ15" s="10">
        <f>IF(A15="","",IFERROR(AF15/12,0))</f>
        <v/>
      </c>
    </row>
    <row r="16">
      <c r="A16" s="2" t="n"/>
      <c r="B16" s="3" t="n"/>
      <c r="C16" s="4" t="n"/>
      <c r="D16" s="3" t="n"/>
      <c r="E16" s="3" t="n"/>
      <c r="F16" s="3" t="n"/>
      <c r="G16" s="3" t="n"/>
      <c r="H16" s="5" t="n"/>
      <c r="I16" s="6" t="n"/>
      <c r="J16" s="6" t="n"/>
      <c r="K16" s="6" t="n"/>
      <c r="L16" s="6" t="n"/>
      <c r="M16" s="7">
        <f>IF(A16="","",SUM(I16:L16))</f>
        <v/>
      </c>
      <c r="N16" s="6" t="n"/>
      <c r="O16" s="6" t="n"/>
      <c r="P16" s="8" t="n"/>
      <c r="Q16" s="7">
        <f>IF(A16="","",N16*12*(1-P16))</f>
        <v/>
      </c>
      <c r="R16" s="6" t="n"/>
      <c r="S16" s="6" t="n"/>
      <c r="T16" s="6" t="n"/>
      <c r="U16" s="6" t="n"/>
      <c r="V16" s="6" t="n"/>
      <c r="W16" s="6" t="n"/>
      <c r="X16" s="7">
        <f>IF(A16="","",SUM(R16:W16))</f>
        <v/>
      </c>
      <c r="Y16" s="7">
        <f>IF(A16="","",Q16-X16)</f>
        <v/>
      </c>
      <c r="Z16" s="7">
        <f>IF(A16="","",IF(G16="Micro-foncier",MAX(0,Q16*70%),IF(G16="Réel foncier",MAX(0,Y16),IF(G16="LMNP réel",MAX(0,Y16-L16),MAX(0,Y16)))))</f>
        <v/>
      </c>
      <c r="AA16" s="8" t="n"/>
      <c r="AB16" s="7">
        <f>IF(A16="","",IFERROR(Z16*VLOOKUP(G16,'Paramètres fiscaux'!$A$2:$D$5,4,FALSE),0))</f>
        <v/>
      </c>
      <c r="AC16" s="7">
        <f>IF(A16="","",IFERROR(Z16*AA16,0))</f>
        <v/>
      </c>
      <c r="AD16" s="7">
        <f>IF(A16="","",SUM(AB16:AC16))</f>
        <v/>
      </c>
      <c r="AE16" s="7">
        <f>IF(A16="","",Q16-X16)</f>
        <v/>
      </c>
      <c r="AF16" s="7">
        <f>IF(A16="","",AE16-AD16)</f>
        <v/>
      </c>
      <c r="AG16" s="9">
        <f>IF(A16="","",IFERROR(Q16/M16,0))</f>
        <v/>
      </c>
      <c r="AH16" s="9">
        <f>IF(A16="","",IFERROR(AE16/M16,0))</f>
        <v/>
      </c>
      <c r="AI16" s="9">
        <f>IF(A16="","",IFERROR(AF16/M16,0))</f>
        <v/>
      </c>
      <c r="AJ16" s="7">
        <f>IF(A16="","",IFERROR(AF16/12,0))</f>
        <v/>
      </c>
    </row>
    <row r="17">
      <c r="A17" s="2" t="n"/>
      <c r="B17" s="3" t="n"/>
      <c r="C17" s="4" t="n"/>
      <c r="D17" s="3" t="n"/>
      <c r="E17" s="3" t="n"/>
      <c r="F17" s="3" t="n"/>
      <c r="G17" s="3" t="n"/>
      <c r="H17" s="5" t="n"/>
      <c r="I17" s="6" t="n"/>
      <c r="J17" s="6" t="n"/>
      <c r="K17" s="6" t="n"/>
      <c r="L17" s="6" t="n"/>
      <c r="M17" s="10">
        <f>IF(A17="","",SUM(I17:L17))</f>
        <v/>
      </c>
      <c r="N17" s="6" t="n"/>
      <c r="O17" s="6" t="n"/>
      <c r="P17" s="8" t="n"/>
      <c r="Q17" s="10">
        <f>IF(A17="","",N17*12*(1-P17))</f>
        <v/>
      </c>
      <c r="R17" s="6" t="n"/>
      <c r="S17" s="6" t="n"/>
      <c r="T17" s="6" t="n"/>
      <c r="U17" s="6" t="n"/>
      <c r="V17" s="6" t="n"/>
      <c r="W17" s="6" t="n"/>
      <c r="X17" s="10">
        <f>IF(A17="","",SUM(R17:W17))</f>
        <v/>
      </c>
      <c r="Y17" s="10">
        <f>IF(A17="","",Q17-X17)</f>
        <v/>
      </c>
      <c r="Z17" s="10">
        <f>IF(A17="","",IF(G17="Micro-foncier",MAX(0,Q17*70%),IF(G17="Réel foncier",MAX(0,Y17),IF(G17="LMNP réel",MAX(0,Y17-L17),MAX(0,Y17)))))</f>
        <v/>
      </c>
      <c r="AA17" s="8" t="n"/>
      <c r="AB17" s="10">
        <f>IF(A17="","",IFERROR(Z17*VLOOKUP(G17,'Paramètres fiscaux'!$A$2:$D$5,4,FALSE),0))</f>
        <v/>
      </c>
      <c r="AC17" s="10">
        <f>IF(A17="","",IFERROR(Z17*AA17,0))</f>
        <v/>
      </c>
      <c r="AD17" s="10">
        <f>IF(A17="","",SUM(AB17:AC17))</f>
        <v/>
      </c>
      <c r="AE17" s="10">
        <f>IF(A17="","",Q17-X17)</f>
        <v/>
      </c>
      <c r="AF17" s="10">
        <f>IF(A17="","",AE17-AD17)</f>
        <v/>
      </c>
      <c r="AG17" s="11">
        <f>IF(A17="","",IFERROR(Q17/M17,0))</f>
        <v/>
      </c>
      <c r="AH17" s="11">
        <f>IF(A17="","",IFERROR(AE17/M17,0))</f>
        <v/>
      </c>
      <c r="AI17" s="11">
        <f>IF(A17="","",IFERROR(AF17/M17,0))</f>
        <v/>
      </c>
      <c r="AJ17" s="10">
        <f>IF(A17="","",IFERROR(AF17/12,0))</f>
        <v/>
      </c>
    </row>
    <row r="18">
      <c r="A18" s="2" t="n"/>
      <c r="B18" s="3" t="n"/>
      <c r="C18" s="4" t="n"/>
      <c r="D18" s="3" t="n"/>
      <c r="E18" s="3" t="n"/>
      <c r="F18" s="3" t="n"/>
      <c r="G18" s="3" t="n"/>
      <c r="H18" s="5" t="n"/>
      <c r="I18" s="6" t="n"/>
      <c r="J18" s="6" t="n"/>
      <c r="K18" s="6" t="n"/>
      <c r="L18" s="6" t="n"/>
      <c r="M18" s="7">
        <f>IF(A18="","",SUM(I18:L18))</f>
        <v/>
      </c>
      <c r="N18" s="6" t="n"/>
      <c r="O18" s="6" t="n"/>
      <c r="P18" s="8" t="n"/>
      <c r="Q18" s="7">
        <f>IF(A18="","",N18*12*(1-P18))</f>
        <v/>
      </c>
      <c r="R18" s="6" t="n"/>
      <c r="S18" s="6" t="n"/>
      <c r="T18" s="6" t="n"/>
      <c r="U18" s="6" t="n"/>
      <c r="V18" s="6" t="n"/>
      <c r="W18" s="6" t="n"/>
      <c r="X18" s="7">
        <f>IF(A18="","",SUM(R18:W18))</f>
        <v/>
      </c>
      <c r="Y18" s="7">
        <f>IF(A18="","",Q18-X18)</f>
        <v/>
      </c>
      <c r="Z18" s="7">
        <f>IF(A18="","",IF(G18="Micro-foncier",MAX(0,Q18*70%),IF(G18="Réel foncier",MAX(0,Y18),IF(G18="LMNP réel",MAX(0,Y18-L18),MAX(0,Y18)))))</f>
        <v/>
      </c>
      <c r="AA18" s="8" t="n"/>
      <c r="AB18" s="7">
        <f>IF(A18="","",IFERROR(Z18*VLOOKUP(G18,'Paramètres fiscaux'!$A$2:$D$5,4,FALSE),0))</f>
        <v/>
      </c>
      <c r="AC18" s="7">
        <f>IF(A18="","",IFERROR(Z18*AA18,0))</f>
        <v/>
      </c>
      <c r="AD18" s="7">
        <f>IF(A18="","",SUM(AB18:AC18))</f>
        <v/>
      </c>
      <c r="AE18" s="7">
        <f>IF(A18="","",Q18-X18)</f>
        <v/>
      </c>
      <c r="AF18" s="7">
        <f>IF(A18="","",AE18-AD18)</f>
        <v/>
      </c>
      <c r="AG18" s="9">
        <f>IF(A18="","",IFERROR(Q18/M18,0))</f>
        <v/>
      </c>
      <c r="AH18" s="9">
        <f>IF(A18="","",IFERROR(AE18/M18,0))</f>
        <v/>
      </c>
      <c r="AI18" s="9">
        <f>IF(A18="","",IFERROR(AF18/M18,0))</f>
        <v/>
      </c>
      <c r="AJ18" s="7">
        <f>IF(A18="","",IFERROR(AF18/12,0))</f>
        <v/>
      </c>
    </row>
    <row r="19">
      <c r="A19" s="2" t="n"/>
      <c r="B19" s="3" t="n"/>
      <c r="C19" s="4" t="n"/>
      <c r="D19" s="3" t="n"/>
      <c r="E19" s="3" t="n"/>
      <c r="F19" s="3" t="n"/>
      <c r="G19" s="3" t="n"/>
      <c r="H19" s="5" t="n"/>
      <c r="I19" s="6" t="n"/>
      <c r="J19" s="6" t="n"/>
      <c r="K19" s="6" t="n"/>
      <c r="L19" s="6" t="n"/>
      <c r="M19" s="10">
        <f>IF(A19="","",SUM(I19:L19))</f>
        <v/>
      </c>
      <c r="N19" s="6" t="n"/>
      <c r="O19" s="6" t="n"/>
      <c r="P19" s="8" t="n"/>
      <c r="Q19" s="10">
        <f>IF(A19="","",N19*12*(1-P19))</f>
        <v/>
      </c>
      <c r="R19" s="6" t="n"/>
      <c r="S19" s="6" t="n"/>
      <c r="T19" s="6" t="n"/>
      <c r="U19" s="6" t="n"/>
      <c r="V19" s="6" t="n"/>
      <c r="W19" s="6" t="n"/>
      <c r="X19" s="10">
        <f>IF(A19="","",SUM(R19:W19))</f>
        <v/>
      </c>
      <c r="Y19" s="10">
        <f>IF(A19="","",Q19-X19)</f>
        <v/>
      </c>
      <c r="Z19" s="10">
        <f>IF(A19="","",IF(G19="Micro-foncier",MAX(0,Q19*70%),IF(G19="Réel foncier",MAX(0,Y19),IF(G19="LMNP réel",MAX(0,Y19-L19),MAX(0,Y19)))))</f>
        <v/>
      </c>
      <c r="AA19" s="8" t="n"/>
      <c r="AB19" s="10">
        <f>IF(A19="","",IFERROR(Z19*VLOOKUP(G19,'Paramètres fiscaux'!$A$2:$D$5,4,FALSE),0))</f>
        <v/>
      </c>
      <c r="AC19" s="10">
        <f>IF(A19="","",IFERROR(Z19*AA19,0))</f>
        <v/>
      </c>
      <c r="AD19" s="10">
        <f>IF(A19="","",SUM(AB19:AC19))</f>
        <v/>
      </c>
      <c r="AE19" s="10">
        <f>IF(A19="","",Q19-X19)</f>
        <v/>
      </c>
      <c r="AF19" s="10">
        <f>IF(A19="","",AE19-AD19)</f>
        <v/>
      </c>
      <c r="AG19" s="11">
        <f>IF(A19="","",IFERROR(Q19/M19,0))</f>
        <v/>
      </c>
      <c r="AH19" s="11">
        <f>IF(A19="","",IFERROR(AE19/M19,0))</f>
        <v/>
      </c>
      <c r="AI19" s="11">
        <f>IF(A19="","",IFERROR(AF19/M19,0))</f>
        <v/>
      </c>
      <c r="AJ19" s="10">
        <f>IF(A19="","",IFERROR(AF19/12,0))</f>
        <v/>
      </c>
    </row>
    <row r="20">
      <c r="A20" s="2" t="n"/>
      <c r="B20" s="3" t="n"/>
      <c r="C20" s="4" t="n"/>
      <c r="D20" s="3" t="n"/>
      <c r="E20" s="3" t="n"/>
      <c r="F20" s="3" t="n"/>
      <c r="G20" s="3" t="n"/>
      <c r="H20" s="5" t="n"/>
      <c r="I20" s="6" t="n"/>
      <c r="J20" s="6" t="n"/>
      <c r="K20" s="6" t="n"/>
      <c r="L20" s="6" t="n"/>
      <c r="M20" s="7">
        <f>IF(A20="","",SUM(I20:L20))</f>
        <v/>
      </c>
      <c r="N20" s="6" t="n"/>
      <c r="O20" s="6" t="n"/>
      <c r="P20" s="8" t="n"/>
      <c r="Q20" s="7">
        <f>IF(A20="","",N20*12*(1-P20))</f>
        <v/>
      </c>
      <c r="R20" s="6" t="n"/>
      <c r="S20" s="6" t="n"/>
      <c r="T20" s="6" t="n"/>
      <c r="U20" s="6" t="n"/>
      <c r="V20" s="6" t="n"/>
      <c r="W20" s="6" t="n"/>
      <c r="X20" s="7">
        <f>IF(A20="","",SUM(R20:W20))</f>
        <v/>
      </c>
      <c r="Y20" s="7">
        <f>IF(A20="","",Q20-X20)</f>
        <v/>
      </c>
      <c r="Z20" s="7">
        <f>IF(A20="","",IF(G20="Micro-foncier",MAX(0,Q20*70%),IF(G20="Réel foncier",MAX(0,Y20),IF(G20="LMNP réel",MAX(0,Y20-L20),MAX(0,Y20)))))</f>
        <v/>
      </c>
      <c r="AA20" s="8" t="n"/>
      <c r="AB20" s="7">
        <f>IF(A20="","",IFERROR(Z20*VLOOKUP(G20,'Paramètres fiscaux'!$A$2:$D$5,4,FALSE),0))</f>
        <v/>
      </c>
      <c r="AC20" s="7">
        <f>IF(A20="","",IFERROR(Z20*AA20,0))</f>
        <v/>
      </c>
      <c r="AD20" s="7">
        <f>IF(A20="","",SUM(AB20:AC20))</f>
        <v/>
      </c>
      <c r="AE20" s="7">
        <f>IF(A20="","",Q20-X20)</f>
        <v/>
      </c>
      <c r="AF20" s="7">
        <f>IF(A20="","",AE20-AD20)</f>
        <v/>
      </c>
      <c r="AG20" s="9">
        <f>IF(A20="","",IFERROR(Q20/M20,0))</f>
        <v/>
      </c>
      <c r="AH20" s="9">
        <f>IF(A20="","",IFERROR(AE20/M20,0))</f>
        <v/>
      </c>
      <c r="AI20" s="9">
        <f>IF(A20="","",IFERROR(AF20/M20,0))</f>
        <v/>
      </c>
      <c r="AJ20" s="7">
        <f>IF(A20="","",IFERROR(AF20/12,0))</f>
        <v/>
      </c>
    </row>
    <row r="21">
      <c r="A21" s="2" t="n"/>
      <c r="B21" s="3" t="n"/>
      <c r="C21" s="4" t="n"/>
      <c r="D21" s="3" t="n"/>
      <c r="E21" s="3" t="n"/>
      <c r="F21" s="3" t="n"/>
      <c r="G21" s="3" t="n"/>
      <c r="H21" s="5" t="n"/>
      <c r="I21" s="6" t="n"/>
      <c r="J21" s="6" t="n"/>
      <c r="K21" s="6" t="n"/>
      <c r="L21" s="6" t="n"/>
      <c r="M21" s="10">
        <f>IF(A21="","",SUM(I21:L21))</f>
        <v/>
      </c>
      <c r="N21" s="6" t="n"/>
      <c r="O21" s="6" t="n"/>
      <c r="P21" s="8" t="n"/>
      <c r="Q21" s="10">
        <f>IF(A21="","",N21*12*(1-P21))</f>
        <v/>
      </c>
      <c r="R21" s="6" t="n"/>
      <c r="S21" s="6" t="n"/>
      <c r="T21" s="6" t="n"/>
      <c r="U21" s="6" t="n"/>
      <c r="V21" s="6" t="n"/>
      <c r="W21" s="6" t="n"/>
      <c r="X21" s="10">
        <f>IF(A21="","",SUM(R21:W21))</f>
        <v/>
      </c>
      <c r="Y21" s="10">
        <f>IF(A21="","",Q21-X21)</f>
        <v/>
      </c>
      <c r="Z21" s="10">
        <f>IF(A21="","",IF(G21="Micro-foncier",MAX(0,Q21*70%),IF(G21="Réel foncier",MAX(0,Y21),IF(G21="LMNP réel",MAX(0,Y21-L21),MAX(0,Y21)))))</f>
        <v/>
      </c>
      <c r="AA21" s="8" t="n"/>
      <c r="AB21" s="10">
        <f>IF(A21="","",IFERROR(Z21*VLOOKUP(G21,'Paramètres fiscaux'!$A$2:$D$5,4,FALSE),0))</f>
        <v/>
      </c>
      <c r="AC21" s="10">
        <f>IF(A21="","",IFERROR(Z21*AA21,0))</f>
        <v/>
      </c>
      <c r="AD21" s="10">
        <f>IF(A21="","",SUM(AB21:AC21))</f>
        <v/>
      </c>
      <c r="AE21" s="10">
        <f>IF(A21="","",Q21-X21)</f>
        <v/>
      </c>
      <c r="AF21" s="10">
        <f>IF(A21="","",AE21-AD21)</f>
        <v/>
      </c>
      <c r="AG21" s="11">
        <f>IF(A21="","",IFERROR(Q21/M21,0))</f>
        <v/>
      </c>
      <c r="AH21" s="11">
        <f>IF(A21="","",IFERROR(AE21/M21,0))</f>
        <v/>
      </c>
      <c r="AI21" s="11">
        <f>IF(A21="","",IFERROR(AF21/M21,0))</f>
        <v/>
      </c>
      <c r="AJ21" s="10">
        <f>IF(A21="","",IFERROR(AF21/12,0))</f>
        <v/>
      </c>
    </row>
    <row r="22">
      <c r="A22" s="2" t="n"/>
      <c r="B22" s="3" t="n"/>
      <c r="C22" s="4" t="n"/>
      <c r="D22" s="3" t="n"/>
      <c r="E22" s="3" t="n"/>
      <c r="F22" s="3" t="n"/>
      <c r="G22" s="3" t="n"/>
      <c r="H22" s="5" t="n"/>
      <c r="I22" s="6" t="n"/>
      <c r="J22" s="6" t="n"/>
      <c r="K22" s="6" t="n"/>
      <c r="L22" s="6" t="n"/>
      <c r="M22" s="7">
        <f>IF(A22="","",SUM(I22:L22))</f>
        <v/>
      </c>
      <c r="N22" s="6" t="n"/>
      <c r="O22" s="6" t="n"/>
      <c r="P22" s="8" t="n"/>
      <c r="Q22" s="7">
        <f>IF(A22="","",N22*12*(1-P22))</f>
        <v/>
      </c>
      <c r="R22" s="6" t="n"/>
      <c r="S22" s="6" t="n"/>
      <c r="T22" s="6" t="n"/>
      <c r="U22" s="6" t="n"/>
      <c r="V22" s="6" t="n"/>
      <c r="W22" s="6" t="n"/>
      <c r="X22" s="7">
        <f>IF(A22="","",SUM(R22:W22))</f>
        <v/>
      </c>
      <c r="Y22" s="7">
        <f>IF(A22="","",Q22-X22)</f>
        <v/>
      </c>
      <c r="Z22" s="7">
        <f>IF(A22="","",IF(G22="Micro-foncier",MAX(0,Q22*70%),IF(G22="Réel foncier",MAX(0,Y22),IF(G22="LMNP réel",MAX(0,Y22-L22),MAX(0,Y22)))))</f>
        <v/>
      </c>
      <c r="AA22" s="8" t="n"/>
      <c r="AB22" s="7">
        <f>IF(A22="","",IFERROR(Z22*VLOOKUP(G22,'Paramètres fiscaux'!$A$2:$D$5,4,FALSE),0))</f>
        <v/>
      </c>
      <c r="AC22" s="7">
        <f>IF(A22="","",IFERROR(Z22*AA22,0))</f>
        <v/>
      </c>
      <c r="AD22" s="7">
        <f>IF(A22="","",SUM(AB22:AC22))</f>
        <v/>
      </c>
      <c r="AE22" s="7">
        <f>IF(A22="","",Q22-X22)</f>
        <v/>
      </c>
      <c r="AF22" s="7">
        <f>IF(A22="","",AE22-AD22)</f>
        <v/>
      </c>
      <c r="AG22" s="9">
        <f>IF(A22="","",IFERROR(Q22/M22,0))</f>
        <v/>
      </c>
      <c r="AH22" s="9">
        <f>IF(A22="","",IFERROR(AE22/M22,0))</f>
        <v/>
      </c>
      <c r="AI22" s="9">
        <f>IF(A22="","",IFERROR(AF22/M22,0))</f>
        <v/>
      </c>
      <c r="AJ22" s="7">
        <f>IF(A22="","",IFERROR(AF22/12,0))</f>
        <v/>
      </c>
    </row>
    <row r="23">
      <c r="A23" s="2" t="n"/>
      <c r="B23" s="3" t="n"/>
      <c r="C23" s="4" t="n"/>
      <c r="D23" s="3" t="n"/>
      <c r="E23" s="3" t="n"/>
      <c r="F23" s="3" t="n"/>
      <c r="G23" s="3" t="n"/>
      <c r="H23" s="5" t="n"/>
      <c r="I23" s="6" t="n"/>
      <c r="J23" s="6" t="n"/>
      <c r="K23" s="6" t="n"/>
      <c r="L23" s="6" t="n"/>
      <c r="M23" s="10">
        <f>IF(A23="","",SUM(I23:L23))</f>
        <v/>
      </c>
      <c r="N23" s="6" t="n"/>
      <c r="O23" s="6" t="n"/>
      <c r="P23" s="8" t="n"/>
      <c r="Q23" s="10">
        <f>IF(A23="","",N23*12*(1-P23))</f>
        <v/>
      </c>
      <c r="R23" s="6" t="n"/>
      <c r="S23" s="6" t="n"/>
      <c r="T23" s="6" t="n"/>
      <c r="U23" s="6" t="n"/>
      <c r="V23" s="6" t="n"/>
      <c r="W23" s="6" t="n"/>
      <c r="X23" s="10">
        <f>IF(A23="","",SUM(R23:W23))</f>
        <v/>
      </c>
      <c r="Y23" s="10">
        <f>IF(A23="","",Q23-X23)</f>
        <v/>
      </c>
      <c r="Z23" s="10">
        <f>IF(A23="","",IF(G23="Micro-foncier",MAX(0,Q23*70%),IF(G23="Réel foncier",MAX(0,Y23),IF(G23="LMNP réel",MAX(0,Y23-L23),MAX(0,Y23)))))</f>
        <v/>
      </c>
      <c r="AA23" s="8" t="n"/>
      <c r="AB23" s="10">
        <f>IF(A23="","",IFERROR(Z23*VLOOKUP(G23,'Paramètres fiscaux'!$A$2:$D$5,4,FALSE),0))</f>
        <v/>
      </c>
      <c r="AC23" s="10">
        <f>IF(A23="","",IFERROR(Z23*AA23,0))</f>
        <v/>
      </c>
      <c r="AD23" s="10">
        <f>IF(A23="","",SUM(AB23:AC23))</f>
        <v/>
      </c>
      <c r="AE23" s="10">
        <f>IF(A23="","",Q23-X23)</f>
        <v/>
      </c>
      <c r="AF23" s="10">
        <f>IF(A23="","",AE23-AD23)</f>
        <v/>
      </c>
      <c r="AG23" s="11">
        <f>IF(A23="","",IFERROR(Q23/M23,0))</f>
        <v/>
      </c>
      <c r="AH23" s="11">
        <f>IF(A23="","",IFERROR(AE23/M23,0))</f>
        <v/>
      </c>
      <c r="AI23" s="11">
        <f>IF(A23="","",IFERROR(AF23/M23,0))</f>
        <v/>
      </c>
      <c r="AJ23" s="10">
        <f>IF(A23="","",IFERROR(AF23/12,0))</f>
        <v/>
      </c>
    </row>
    <row r="24">
      <c r="A24" s="2" t="n"/>
      <c r="B24" s="3" t="n"/>
      <c r="C24" s="4" t="n"/>
      <c r="D24" s="3" t="n"/>
      <c r="E24" s="3" t="n"/>
      <c r="F24" s="3" t="n"/>
      <c r="G24" s="3" t="n"/>
      <c r="H24" s="5" t="n"/>
      <c r="I24" s="6" t="n"/>
      <c r="J24" s="6" t="n"/>
      <c r="K24" s="6" t="n"/>
      <c r="L24" s="6" t="n"/>
      <c r="M24" s="7">
        <f>IF(A24="","",SUM(I24:L24))</f>
        <v/>
      </c>
      <c r="N24" s="6" t="n"/>
      <c r="O24" s="6" t="n"/>
      <c r="P24" s="8" t="n"/>
      <c r="Q24" s="7">
        <f>IF(A24="","",N24*12*(1-P24))</f>
        <v/>
      </c>
      <c r="R24" s="6" t="n"/>
      <c r="S24" s="6" t="n"/>
      <c r="T24" s="6" t="n"/>
      <c r="U24" s="6" t="n"/>
      <c r="V24" s="6" t="n"/>
      <c r="W24" s="6" t="n"/>
      <c r="X24" s="7">
        <f>IF(A24="","",SUM(R24:W24))</f>
        <v/>
      </c>
      <c r="Y24" s="7">
        <f>IF(A24="","",Q24-X24)</f>
        <v/>
      </c>
      <c r="Z24" s="7">
        <f>IF(A24="","",IF(G24="Micro-foncier",MAX(0,Q24*70%),IF(G24="Réel foncier",MAX(0,Y24),IF(G24="LMNP réel",MAX(0,Y24-L24),MAX(0,Y24)))))</f>
        <v/>
      </c>
      <c r="AA24" s="8" t="n"/>
      <c r="AB24" s="7">
        <f>IF(A24="","",IFERROR(Z24*VLOOKUP(G24,'Paramètres fiscaux'!$A$2:$D$5,4,FALSE),0))</f>
        <v/>
      </c>
      <c r="AC24" s="7">
        <f>IF(A24="","",IFERROR(Z24*AA24,0))</f>
        <v/>
      </c>
      <c r="AD24" s="7">
        <f>IF(A24="","",SUM(AB24:AC24))</f>
        <v/>
      </c>
      <c r="AE24" s="7">
        <f>IF(A24="","",Q24-X24)</f>
        <v/>
      </c>
      <c r="AF24" s="7">
        <f>IF(A24="","",AE24-AD24)</f>
        <v/>
      </c>
      <c r="AG24" s="9">
        <f>IF(A24="","",IFERROR(Q24/M24,0))</f>
        <v/>
      </c>
      <c r="AH24" s="9">
        <f>IF(A24="","",IFERROR(AE24/M24,0))</f>
        <v/>
      </c>
      <c r="AI24" s="9">
        <f>IF(A24="","",IFERROR(AF24/M24,0))</f>
        <v/>
      </c>
      <c r="AJ24" s="7">
        <f>IF(A24="","",IFERROR(AF24/12,0))</f>
        <v/>
      </c>
    </row>
    <row r="25">
      <c r="A25" s="2" t="n"/>
      <c r="B25" s="3" t="n"/>
      <c r="C25" s="4" t="n"/>
      <c r="D25" s="3" t="n"/>
      <c r="E25" s="3" t="n"/>
      <c r="F25" s="3" t="n"/>
      <c r="G25" s="3" t="n"/>
      <c r="H25" s="5" t="n"/>
      <c r="I25" s="6" t="n"/>
      <c r="J25" s="6" t="n"/>
      <c r="K25" s="6" t="n"/>
      <c r="L25" s="6" t="n"/>
      <c r="M25" s="10">
        <f>IF(A25="","",SUM(I25:L25))</f>
        <v/>
      </c>
      <c r="N25" s="6" t="n"/>
      <c r="O25" s="6" t="n"/>
      <c r="P25" s="8" t="n"/>
      <c r="Q25" s="10">
        <f>IF(A25="","",N25*12*(1-P25))</f>
        <v/>
      </c>
      <c r="R25" s="6" t="n"/>
      <c r="S25" s="6" t="n"/>
      <c r="T25" s="6" t="n"/>
      <c r="U25" s="6" t="n"/>
      <c r="V25" s="6" t="n"/>
      <c r="W25" s="6" t="n"/>
      <c r="X25" s="10">
        <f>IF(A25="","",SUM(R25:W25))</f>
        <v/>
      </c>
      <c r="Y25" s="10">
        <f>IF(A25="","",Q25-X25)</f>
        <v/>
      </c>
      <c r="Z25" s="10">
        <f>IF(A25="","",IF(G25="Micro-foncier",MAX(0,Q25*70%),IF(G25="Réel foncier",MAX(0,Y25),IF(G25="LMNP réel",MAX(0,Y25-L25),MAX(0,Y25)))))</f>
        <v/>
      </c>
      <c r="AA25" s="8" t="n"/>
      <c r="AB25" s="10">
        <f>IF(A25="","",IFERROR(Z25*VLOOKUP(G25,'Paramètres fiscaux'!$A$2:$D$5,4,FALSE),0))</f>
        <v/>
      </c>
      <c r="AC25" s="10">
        <f>IF(A25="","",IFERROR(Z25*AA25,0))</f>
        <v/>
      </c>
      <c r="AD25" s="10">
        <f>IF(A25="","",SUM(AB25:AC25))</f>
        <v/>
      </c>
      <c r="AE25" s="10">
        <f>IF(A25="","",Q25-X25)</f>
        <v/>
      </c>
      <c r="AF25" s="10">
        <f>IF(A25="","",AE25-AD25)</f>
        <v/>
      </c>
      <c r="AG25" s="11">
        <f>IF(A25="","",IFERROR(Q25/M25,0))</f>
        <v/>
      </c>
      <c r="AH25" s="11">
        <f>IF(A25="","",IFERROR(AE25/M25,0))</f>
        <v/>
      </c>
      <c r="AI25" s="11">
        <f>IF(A25="","",IFERROR(AF25/M25,0))</f>
        <v/>
      </c>
      <c r="AJ25" s="10">
        <f>IF(A25="","",IFERROR(AF25/12,0))</f>
        <v/>
      </c>
    </row>
    <row r="26">
      <c r="A26" s="2" t="n"/>
      <c r="B26" s="3" t="n"/>
      <c r="C26" s="4" t="n"/>
      <c r="D26" s="3" t="n"/>
      <c r="E26" s="3" t="n"/>
      <c r="F26" s="3" t="n"/>
      <c r="G26" s="3" t="n"/>
      <c r="H26" s="5" t="n"/>
      <c r="I26" s="6" t="n"/>
      <c r="J26" s="6" t="n"/>
      <c r="K26" s="6" t="n"/>
      <c r="L26" s="6" t="n"/>
      <c r="M26" s="7">
        <f>IF(A26="","",SUM(I26:L26))</f>
        <v/>
      </c>
      <c r="N26" s="6" t="n"/>
      <c r="O26" s="6" t="n"/>
      <c r="P26" s="8" t="n"/>
      <c r="Q26" s="7">
        <f>IF(A26="","",N26*12*(1-P26))</f>
        <v/>
      </c>
      <c r="R26" s="6" t="n"/>
      <c r="S26" s="6" t="n"/>
      <c r="T26" s="6" t="n"/>
      <c r="U26" s="6" t="n"/>
      <c r="V26" s="6" t="n"/>
      <c r="W26" s="6" t="n"/>
      <c r="X26" s="7">
        <f>IF(A26="","",SUM(R26:W26))</f>
        <v/>
      </c>
      <c r="Y26" s="7">
        <f>IF(A26="","",Q26-X26)</f>
        <v/>
      </c>
      <c r="Z26" s="7">
        <f>IF(A26="","",IF(G26="Micro-foncier",MAX(0,Q26*70%),IF(G26="Réel foncier",MAX(0,Y26),IF(G26="LMNP réel",MAX(0,Y26-L26),MAX(0,Y26)))))</f>
        <v/>
      </c>
      <c r="AA26" s="8" t="n"/>
      <c r="AB26" s="7">
        <f>IF(A26="","",IFERROR(Z26*VLOOKUP(G26,'Paramètres fiscaux'!$A$2:$D$5,4,FALSE),0))</f>
        <v/>
      </c>
      <c r="AC26" s="7">
        <f>IF(A26="","",IFERROR(Z26*AA26,0))</f>
        <v/>
      </c>
      <c r="AD26" s="7">
        <f>IF(A26="","",SUM(AB26:AC26))</f>
        <v/>
      </c>
      <c r="AE26" s="7">
        <f>IF(A26="","",Q26-X26)</f>
        <v/>
      </c>
      <c r="AF26" s="7">
        <f>IF(A26="","",AE26-AD26)</f>
        <v/>
      </c>
      <c r="AG26" s="9">
        <f>IF(A26="","",IFERROR(Q26/M26,0))</f>
        <v/>
      </c>
      <c r="AH26" s="9">
        <f>IF(A26="","",IFERROR(AE26/M26,0))</f>
        <v/>
      </c>
      <c r="AI26" s="9">
        <f>IF(A26="","",IFERROR(AF26/M26,0))</f>
        <v/>
      </c>
      <c r="AJ26" s="7">
        <f>IF(A26="","",IFERROR(AF26/12,0))</f>
        <v/>
      </c>
    </row>
    <row r="27">
      <c r="A27" s="2" t="n"/>
      <c r="B27" s="3" t="n"/>
      <c r="C27" s="4" t="n"/>
      <c r="D27" s="3" t="n"/>
      <c r="E27" s="3" t="n"/>
      <c r="F27" s="3" t="n"/>
      <c r="G27" s="3" t="n"/>
      <c r="H27" s="5" t="n"/>
      <c r="I27" s="6" t="n"/>
      <c r="J27" s="6" t="n"/>
      <c r="K27" s="6" t="n"/>
      <c r="L27" s="6" t="n"/>
      <c r="M27" s="10">
        <f>IF(A27="","",SUM(I27:L27))</f>
        <v/>
      </c>
      <c r="N27" s="6" t="n"/>
      <c r="O27" s="6" t="n"/>
      <c r="P27" s="8" t="n"/>
      <c r="Q27" s="10">
        <f>IF(A27="","",N27*12*(1-P27))</f>
        <v/>
      </c>
      <c r="R27" s="6" t="n"/>
      <c r="S27" s="6" t="n"/>
      <c r="T27" s="6" t="n"/>
      <c r="U27" s="6" t="n"/>
      <c r="V27" s="6" t="n"/>
      <c r="W27" s="6" t="n"/>
      <c r="X27" s="10">
        <f>IF(A27="","",SUM(R27:W27))</f>
        <v/>
      </c>
      <c r="Y27" s="10">
        <f>IF(A27="","",Q27-X27)</f>
        <v/>
      </c>
      <c r="Z27" s="10">
        <f>IF(A27="","",IF(G27="Micro-foncier",MAX(0,Q27*70%),IF(G27="Réel foncier",MAX(0,Y27),IF(G27="LMNP réel",MAX(0,Y27-L27),MAX(0,Y27)))))</f>
        <v/>
      </c>
      <c r="AA27" s="8" t="n"/>
      <c r="AB27" s="10">
        <f>IF(A27="","",IFERROR(Z27*VLOOKUP(G27,'Paramètres fiscaux'!$A$2:$D$5,4,FALSE),0))</f>
        <v/>
      </c>
      <c r="AC27" s="10">
        <f>IF(A27="","",IFERROR(Z27*AA27,0))</f>
        <v/>
      </c>
      <c r="AD27" s="10">
        <f>IF(A27="","",SUM(AB27:AC27))</f>
        <v/>
      </c>
      <c r="AE27" s="10">
        <f>IF(A27="","",Q27-X27)</f>
        <v/>
      </c>
      <c r="AF27" s="10">
        <f>IF(A27="","",AE27-AD27)</f>
        <v/>
      </c>
      <c r="AG27" s="11">
        <f>IF(A27="","",IFERROR(Q27/M27,0))</f>
        <v/>
      </c>
      <c r="AH27" s="11">
        <f>IF(A27="","",IFERROR(AE27/M27,0))</f>
        <v/>
      </c>
      <c r="AI27" s="11">
        <f>IF(A27="","",IFERROR(AF27/M27,0))</f>
        <v/>
      </c>
      <c r="AJ27" s="10">
        <f>IF(A27="","",IFERROR(AF27/12,0))</f>
        <v/>
      </c>
    </row>
    <row r="28">
      <c r="A28" s="2" t="n"/>
      <c r="B28" s="3" t="n"/>
      <c r="C28" s="4" t="n"/>
      <c r="D28" s="3" t="n"/>
      <c r="E28" s="3" t="n"/>
      <c r="F28" s="3" t="n"/>
      <c r="G28" s="3" t="n"/>
      <c r="H28" s="5" t="n"/>
      <c r="I28" s="6" t="n"/>
      <c r="J28" s="6" t="n"/>
      <c r="K28" s="6" t="n"/>
      <c r="L28" s="6" t="n"/>
      <c r="M28" s="7">
        <f>IF(A28="","",SUM(I28:L28))</f>
        <v/>
      </c>
      <c r="N28" s="6" t="n"/>
      <c r="O28" s="6" t="n"/>
      <c r="P28" s="8" t="n"/>
      <c r="Q28" s="7">
        <f>IF(A28="","",N28*12*(1-P28))</f>
        <v/>
      </c>
      <c r="R28" s="6" t="n"/>
      <c r="S28" s="6" t="n"/>
      <c r="T28" s="6" t="n"/>
      <c r="U28" s="6" t="n"/>
      <c r="V28" s="6" t="n"/>
      <c r="W28" s="6" t="n"/>
      <c r="X28" s="7">
        <f>IF(A28="","",SUM(R28:W28))</f>
        <v/>
      </c>
      <c r="Y28" s="7">
        <f>IF(A28="","",Q28-X28)</f>
        <v/>
      </c>
      <c r="Z28" s="7">
        <f>IF(A28="","",IF(G28="Micro-foncier",MAX(0,Q28*70%),IF(G28="Réel foncier",MAX(0,Y28),IF(G28="LMNP réel",MAX(0,Y28-L28),MAX(0,Y28)))))</f>
        <v/>
      </c>
      <c r="AA28" s="8" t="n"/>
      <c r="AB28" s="7">
        <f>IF(A28="","",IFERROR(Z28*VLOOKUP(G28,'Paramètres fiscaux'!$A$2:$D$5,4,FALSE),0))</f>
        <v/>
      </c>
      <c r="AC28" s="7">
        <f>IF(A28="","",IFERROR(Z28*AA28,0))</f>
        <v/>
      </c>
      <c r="AD28" s="7">
        <f>IF(A28="","",SUM(AB28:AC28))</f>
        <v/>
      </c>
      <c r="AE28" s="7">
        <f>IF(A28="","",Q28-X28)</f>
        <v/>
      </c>
      <c r="AF28" s="7">
        <f>IF(A28="","",AE28-AD28)</f>
        <v/>
      </c>
      <c r="AG28" s="9">
        <f>IF(A28="","",IFERROR(Q28/M28,0))</f>
        <v/>
      </c>
      <c r="AH28" s="9">
        <f>IF(A28="","",IFERROR(AE28/M28,0))</f>
        <v/>
      </c>
      <c r="AI28" s="9">
        <f>IF(A28="","",IFERROR(AF28/M28,0))</f>
        <v/>
      </c>
      <c r="AJ28" s="7">
        <f>IF(A28="","",IFERROR(AF28/12,0))</f>
        <v/>
      </c>
    </row>
    <row r="29">
      <c r="A29" s="2" t="n"/>
      <c r="B29" s="3" t="n"/>
      <c r="C29" s="4" t="n"/>
      <c r="D29" s="3" t="n"/>
      <c r="E29" s="3" t="n"/>
      <c r="F29" s="3" t="n"/>
      <c r="G29" s="3" t="n"/>
      <c r="H29" s="5" t="n"/>
      <c r="I29" s="6" t="n"/>
      <c r="J29" s="6" t="n"/>
      <c r="K29" s="6" t="n"/>
      <c r="L29" s="6" t="n"/>
      <c r="M29" s="10">
        <f>IF(A29="","",SUM(I29:L29))</f>
        <v/>
      </c>
      <c r="N29" s="6" t="n"/>
      <c r="O29" s="6" t="n"/>
      <c r="P29" s="8" t="n"/>
      <c r="Q29" s="10">
        <f>IF(A29="","",N29*12*(1-P29))</f>
        <v/>
      </c>
      <c r="R29" s="6" t="n"/>
      <c r="S29" s="6" t="n"/>
      <c r="T29" s="6" t="n"/>
      <c r="U29" s="6" t="n"/>
      <c r="V29" s="6" t="n"/>
      <c r="W29" s="6" t="n"/>
      <c r="X29" s="10">
        <f>IF(A29="","",SUM(R29:W29))</f>
        <v/>
      </c>
      <c r="Y29" s="10">
        <f>IF(A29="","",Q29-X29)</f>
        <v/>
      </c>
      <c r="Z29" s="10">
        <f>IF(A29="","",IF(G29="Micro-foncier",MAX(0,Q29*70%),IF(G29="Réel foncier",MAX(0,Y29),IF(G29="LMNP réel",MAX(0,Y29-L29),MAX(0,Y29)))))</f>
        <v/>
      </c>
      <c r="AA29" s="8" t="n"/>
      <c r="AB29" s="10">
        <f>IF(A29="","",IFERROR(Z29*VLOOKUP(G29,'Paramètres fiscaux'!$A$2:$D$5,4,FALSE),0))</f>
        <v/>
      </c>
      <c r="AC29" s="10">
        <f>IF(A29="","",IFERROR(Z29*AA29,0))</f>
        <v/>
      </c>
      <c r="AD29" s="10">
        <f>IF(A29="","",SUM(AB29:AC29))</f>
        <v/>
      </c>
      <c r="AE29" s="10">
        <f>IF(A29="","",Q29-X29)</f>
        <v/>
      </c>
      <c r="AF29" s="10">
        <f>IF(A29="","",AE29-AD29)</f>
        <v/>
      </c>
      <c r="AG29" s="11">
        <f>IF(A29="","",IFERROR(Q29/M29,0))</f>
        <v/>
      </c>
      <c r="AH29" s="11">
        <f>IF(A29="","",IFERROR(AE29/M29,0))</f>
        <v/>
      </c>
      <c r="AI29" s="11">
        <f>IF(A29="","",IFERROR(AF29/M29,0))</f>
        <v/>
      </c>
      <c r="AJ29" s="10">
        <f>IF(A29="","",IFERROR(AF29/12,0))</f>
        <v/>
      </c>
    </row>
    <row r="30">
      <c r="A30" s="2" t="n"/>
      <c r="B30" s="3" t="n"/>
      <c r="C30" s="4" t="n"/>
      <c r="D30" s="3" t="n"/>
      <c r="E30" s="3" t="n"/>
      <c r="F30" s="3" t="n"/>
      <c r="G30" s="3" t="n"/>
      <c r="H30" s="5" t="n"/>
      <c r="I30" s="6" t="n"/>
      <c r="J30" s="6" t="n"/>
      <c r="K30" s="6" t="n"/>
      <c r="L30" s="6" t="n"/>
      <c r="M30" s="7">
        <f>IF(A30="","",SUM(I30:L30))</f>
        <v/>
      </c>
      <c r="N30" s="6" t="n"/>
      <c r="O30" s="6" t="n"/>
      <c r="P30" s="8" t="n"/>
      <c r="Q30" s="7">
        <f>IF(A30="","",N30*12*(1-P30))</f>
        <v/>
      </c>
      <c r="R30" s="6" t="n"/>
      <c r="S30" s="6" t="n"/>
      <c r="T30" s="6" t="n"/>
      <c r="U30" s="6" t="n"/>
      <c r="V30" s="6" t="n"/>
      <c r="W30" s="6" t="n"/>
      <c r="X30" s="7">
        <f>IF(A30="","",SUM(R30:W30))</f>
        <v/>
      </c>
      <c r="Y30" s="7">
        <f>IF(A30="","",Q30-X30)</f>
        <v/>
      </c>
      <c r="Z30" s="7">
        <f>IF(A30="","",IF(G30="Micro-foncier",MAX(0,Q30*70%),IF(G30="Réel foncier",MAX(0,Y30),IF(G30="LMNP réel",MAX(0,Y30-L30),MAX(0,Y30)))))</f>
        <v/>
      </c>
      <c r="AA30" s="8" t="n"/>
      <c r="AB30" s="7">
        <f>IF(A30="","",IFERROR(Z30*VLOOKUP(G30,'Paramètres fiscaux'!$A$2:$D$5,4,FALSE),0))</f>
        <v/>
      </c>
      <c r="AC30" s="7">
        <f>IF(A30="","",IFERROR(Z30*AA30,0))</f>
        <v/>
      </c>
      <c r="AD30" s="7">
        <f>IF(A30="","",SUM(AB30:AC30))</f>
        <v/>
      </c>
      <c r="AE30" s="7">
        <f>IF(A30="","",Q30-X30)</f>
        <v/>
      </c>
      <c r="AF30" s="7">
        <f>IF(A30="","",AE30-AD30)</f>
        <v/>
      </c>
      <c r="AG30" s="9">
        <f>IF(A30="","",IFERROR(Q30/M30,0))</f>
        <v/>
      </c>
      <c r="AH30" s="9">
        <f>IF(A30="","",IFERROR(AE30/M30,0))</f>
        <v/>
      </c>
      <c r="AI30" s="9">
        <f>IF(A30="","",IFERROR(AF30/M30,0))</f>
        <v/>
      </c>
      <c r="AJ30" s="7">
        <f>IF(A30="","",IFERROR(AF30/12,0))</f>
        <v/>
      </c>
    </row>
    <row r="31">
      <c r="A31" s="2" t="n"/>
      <c r="B31" s="3" t="n"/>
      <c r="C31" s="4" t="n"/>
      <c r="D31" s="3" t="n"/>
      <c r="E31" s="3" t="n"/>
      <c r="F31" s="3" t="n"/>
      <c r="G31" s="3" t="n"/>
      <c r="H31" s="5" t="n"/>
      <c r="I31" s="6" t="n"/>
      <c r="J31" s="6" t="n"/>
      <c r="K31" s="6" t="n"/>
      <c r="L31" s="6" t="n"/>
      <c r="M31" s="10">
        <f>IF(A31="","",SUM(I31:L31))</f>
        <v/>
      </c>
      <c r="N31" s="6" t="n"/>
      <c r="O31" s="6" t="n"/>
      <c r="P31" s="8" t="n"/>
      <c r="Q31" s="10">
        <f>IF(A31="","",N31*12*(1-P31))</f>
        <v/>
      </c>
      <c r="R31" s="6" t="n"/>
      <c r="S31" s="6" t="n"/>
      <c r="T31" s="6" t="n"/>
      <c r="U31" s="6" t="n"/>
      <c r="V31" s="6" t="n"/>
      <c r="W31" s="6" t="n"/>
      <c r="X31" s="10">
        <f>IF(A31="","",SUM(R31:W31))</f>
        <v/>
      </c>
      <c r="Y31" s="10">
        <f>IF(A31="","",Q31-X31)</f>
        <v/>
      </c>
      <c r="Z31" s="10">
        <f>IF(A31="","",IF(G31="Micro-foncier",MAX(0,Q31*70%),IF(G31="Réel foncier",MAX(0,Y31),IF(G31="LMNP réel",MAX(0,Y31-L31),MAX(0,Y31)))))</f>
        <v/>
      </c>
      <c r="AA31" s="8" t="n"/>
      <c r="AB31" s="10">
        <f>IF(A31="","",IFERROR(Z31*VLOOKUP(G31,'Paramètres fiscaux'!$A$2:$D$5,4,FALSE),0))</f>
        <v/>
      </c>
      <c r="AC31" s="10">
        <f>IF(A31="","",IFERROR(Z31*AA31,0))</f>
        <v/>
      </c>
      <c r="AD31" s="10">
        <f>IF(A31="","",SUM(AB31:AC31))</f>
        <v/>
      </c>
      <c r="AE31" s="10">
        <f>IF(A31="","",Q31-X31)</f>
        <v/>
      </c>
      <c r="AF31" s="10">
        <f>IF(A31="","",AE31-AD31)</f>
        <v/>
      </c>
      <c r="AG31" s="11">
        <f>IF(A31="","",IFERROR(Q31/M31,0))</f>
        <v/>
      </c>
      <c r="AH31" s="11">
        <f>IF(A31="","",IFERROR(AE31/M31,0))</f>
        <v/>
      </c>
      <c r="AI31" s="11">
        <f>IF(A31="","",IFERROR(AF31/M31,0))</f>
        <v/>
      </c>
      <c r="AJ31" s="10">
        <f>IF(A31="","",IFERROR(AF31/12,0))</f>
        <v/>
      </c>
    </row>
    <row r="32">
      <c r="A32" s="2" t="n"/>
      <c r="B32" s="3" t="n"/>
      <c r="C32" s="4" t="n"/>
      <c r="D32" s="3" t="n"/>
      <c r="E32" s="3" t="n"/>
      <c r="F32" s="3" t="n"/>
      <c r="G32" s="3" t="n"/>
      <c r="H32" s="5" t="n"/>
      <c r="I32" s="6" t="n"/>
      <c r="J32" s="6" t="n"/>
      <c r="K32" s="6" t="n"/>
      <c r="L32" s="6" t="n"/>
      <c r="M32" s="7">
        <f>IF(A32="","",SUM(I32:L32))</f>
        <v/>
      </c>
      <c r="N32" s="6" t="n"/>
      <c r="O32" s="6" t="n"/>
      <c r="P32" s="8" t="n"/>
      <c r="Q32" s="7">
        <f>IF(A32="","",N32*12*(1-P32))</f>
        <v/>
      </c>
      <c r="R32" s="6" t="n"/>
      <c r="S32" s="6" t="n"/>
      <c r="T32" s="6" t="n"/>
      <c r="U32" s="6" t="n"/>
      <c r="V32" s="6" t="n"/>
      <c r="W32" s="6" t="n"/>
      <c r="X32" s="7">
        <f>IF(A32="","",SUM(R32:W32))</f>
        <v/>
      </c>
      <c r="Y32" s="7">
        <f>IF(A32="","",Q32-X32)</f>
        <v/>
      </c>
      <c r="Z32" s="7">
        <f>IF(A32="","",IF(G32="Micro-foncier",MAX(0,Q32*70%),IF(G32="Réel foncier",MAX(0,Y32),IF(G32="LMNP réel",MAX(0,Y32-L32),MAX(0,Y32)))))</f>
        <v/>
      </c>
      <c r="AA32" s="8" t="n"/>
      <c r="AB32" s="7">
        <f>IF(A32="","",IFERROR(Z32*VLOOKUP(G32,'Paramètres fiscaux'!$A$2:$D$5,4,FALSE),0))</f>
        <v/>
      </c>
      <c r="AC32" s="7">
        <f>IF(A32="","",IFERROR(Z32*AA32,0))</f>
        <v/>
      </c>
      <c r="AD32" s="7">
        <f>IF(A32="","",SUM(AB32:AC32))</f>
        <v/>
      </c>
      <c r="AE32" s="7">
        <f>IF(A32="","",Q32-X32)</f>
        <v/>
      </c>
      <c r="AF32" s="7">
        <f>IF(A32="","",AE32-AD32)</f>
        <v/>
      </c>
      <c r="AG32" s="9">
        <f>IF(A32="","",IFERROR(Q32/M32,0))</f>
        <v/>
      </c>
      <c r="AH32" s="9">
        <f>IF(A32="","",IFERROR(AE32/M32,0))</f>
        <v/>
      </c>
      <c r="AI32" s="9">
        <f>IF(A32="","",IFERROR(AF32/M32,0))</f>
        <v/>
      </c>
      <c r="AJ32" s="7">
        <f>IF(A32="","",IFERROR(AF32/12,0))</f>
        <v/>
      </c>
    </row>
    <row r="33">
      <c r="A33" s="2" t="n"/>
      <c r="B33" s="3" t="n"/>
      <c r="C33" s="4" t="n"/>
      <c r="D33" s="3" t="n"/>
      <c r="E33" s="3" t="n"/>
      <c r="F33" s="3" t="n"/>
      <c r="G33" s="3" t="n"/>
      <c r="H33" s="5" t="n"/>
      <c r="I33" s="6" t="n"/>
      <c r="J33" s="6" t="n"/>
      <c r="K33" s="6" t="n"/>
      <c r="L33" s="6" t="n"/>
      <c r="M33" s="10">
        <f>IF(A33="","",SUM(I33:L33))</f>
        <v/>
      </c>
      <c r="N33" s="6" t="n"/>
      <c r="O33" s="6" t="n"/>
      <c r="P33" s="8" t="n"/>
      <c r="Q33" s="10">
        <f>IF(A33="","",N33*12*(1-P33))</f>
        <v/>
      </c>
      <c r="R33" s="6" t="n"/>
      <c r="S33" s="6" t="n"/>
      <c r="T33" s="6" t="n"/>
      <c r="U33" s="6" t="n"/>
      <c r="V33" s="6" t="n"/>
      <c r="W33" s="6" t="n"/>
      <c r="X33" s="10">
        <f>IF(A33="","",SUM(R33:W33))</f>
        <v/>
      </c>
      <c r="Y33" s="10">
        <f>IF(A33="","",Q33-X33)</f>
        <v/>
      </c>
      <c r="Z33" s="10">
        <f>IF(A33="","",IF(G33="Micro-foncier",MAX(0,Q33*70%),IF(G33="Réel foncier",MAX(0,Y33),IF(G33="LMNP réel",MAX(0,Y33-L33),MAX(0,Y33)))))</f>
        <v/>
      </c>
      <c r="AA33" s="8" t="n"/>
      <c r="AB33" s="10">
        <f>IF(A33="","",IFERROR(Z33*VLOOKUP(G33,'Paramètres fiscaux'!$A$2:$D$5,4,FALSE),0))</f>
        <v/>
      </c>
      <c r="AC33" s="10">
        <f>IF(A33="","",IFERROR(Z33*AA33,0))</f>
        <v/>
      </c>
      <c r="AD33" s="10">
        <f>IF(A33="","",SUM(AB33:AC33))</f>
        <v/>
      </c>
      <c r="AE33" s="10">
        <f>IF(A33="","",Q33-X33)</f>
        <v/>
      </c>
      <c r="AF33" s="10">
        <f>IF(A33="","",AE33-AD33)</f>
        <v/>
      </c>
      <c r="AG33" s="11">
        <f>IF(A33="","",IFERROR(Q33/M33,0))</f>
        <v/>
      </c>
      <c r="AH33" s="11">
        <f>IF(A33="","",IFERROR(AE33/M33,0))</f>
        <v/>
      </c>
      <c r="AI33" s="11">
        <f>IF(A33="","",IFERROR(AF33/M33,0))</f>
        <v/>
      </c>
      <c r="AJ33" s="10">
        <f>IF(A33="","",IFERROR(AF33/12,0))</f>
        <v/>
      </c>
    </row>
    <row r="34">
      <c r="A34" s="2" t="n"/>
      <c r="B34" s="3" t="n"/>
      <c r="C34" s="4" t="n"/>
      <c r="D34" s="3" t="n"/>
      <c r="E34" s="3" t="n"/>
      <c r="F34" s="3" t="n"/>
      <c r="G34" s="3" t="n"/>
      <c r="H34" s="5" t="n"/>
      <c r="I34" s="6" t="n"/>
      <c r="J34" s="6" t="n"/>
      <c r="K34" s="6" t="n"/>
      <c r="L34" s="6" t="n"/>
      <c r="M34" s="7">
        <f>IF(A34="","",SUM(I34:L34))</f>
        <v/>
      </c>
      <c r="N34" s="6" t="n"/>
      <c r="O34" s="6" t="n"/>
      <c r="P34" s="8" t="n"/>
      <c r="Q34" s="7">
        <f>IF(A34="","",N34*12*(1-P34))</f>
        <v/>
      </c>
      <c r="R34" s="6" t="n"/>
      <c r="S34" s="6" t="n"/>
      <c r="T34" s="6" t="n"/>
      <c r="U34" s="6" t="n"/>
      <c r="V34" s="6" t="n"/>
      <c r="W34" s="6" t="n"/>
      <c r="X34" s="7">
        <f>IF(A34="","",SUM(R34:W34))</f>
        <v/>
      </c>
      <c r="Y34" s="7">
        <f>IF(A34="","",Q34-X34)</f>
        <v/>
      </c>
      <c r="Z34" s="7">
        <f>IF(A34="","",IF(G34="Micro-foncier",MAX(0,Q34*70%),IF(G34="Réel foncier",MAX(0,Y34),IF(G34="LMNP réel",MAX(0,Y34-L34),MAX(0,Y34)))))</f>
        <v/>
      </c>
      <c r="AA34" s="8" t="n"/>
      <c r="AB34" s="7">
        <f>IF(A34="","",IFERROR(Z34*VLOOKUP(G34,'Paramètres fiscaux'!$A$2:$D$5,4,FALSE),0))</f>
        <v/>
      </c>
      <c r="AC34" s="7">
        <f>IF(A34="","",IFERROR(Z34*AA34,0))</f>
        <v/>
      </c>
      <c r="AD34" s="7">
        <f>IF(A34="","",SUM(AB34:AC34))</f>
        <v/>
      </c>
      <c r="AE34" s="7">
        <f>IF(A34="","",Q34-X34)</f>
        <v/>
      </c>
      <c r="AF34" s="7">
        <f>IF(A34="","",AE34-AD34)</f>
        <v/>
      </c>
      <c r="AG34" s="9">
        <f>IF(A34="","",IFERROR(Q34/M34,0))</f>
        <v/>
      </c>
      <c r="AH34" s="9">
        <f>IF(A34="","",IFERROR(AE34/M34,0))</f>
        <v/>
      </c>
      <c r="AI34" s="9">
        <f>IF(A34="","",IFERROR(AF34/M34,0))</f>
        <v/>
      </c>
      <c r="AJ34" s="7">
        <f>IF(A34="","",IFERROR(AF34/12,0))</f>
        <v/>
      </c>
    </row>
    <row r="35">
      <c r="A35" s="2" t="n"/>
      <c r="B35" s="3" t="n"/>
      <c r="C35" s="4" t="n"/>
      <c r="D35" s="3" t="n"/>
      <c r="E35" s="3" t="n"/>
      <c r="F35" s="3" t="n"/>
      <c r="G35" s="3" t="n"/>
      <c r="H35" s="5" t="n"/>
      <c r="I35" s="6" t="n"/>
      <c r="J35" s="6" t="n"/>
      <c r="K35" s="6" t="n"/>
      <c r="L35" s="6" t="n"/>
      <c r="M35" s="10">
        <f>IF(A35="","",SUM(I35:L35))</f>
        <v/>
      </c>
      <c r="N35" s="6" t="n"/>
      <c r="O35" s="6" t="n"/>
      <c r="P35" s="8" t="n"/>
      <c r="Q35" s="10">
        <f>IF(A35="","",N35*12*(1-P35))</f>
        <v/>
      </c>
      <c r="R35" s="6" t="n"/>
      <c r="S35" s="6" t="n"/>
      <c r="T35" s="6" t="n"/>
      <c r="U35" s="6" t="n"/>
      <c r="V35" s="6" t="n"/>
      <c r="W35" s="6" t="n"/>
      <c r="X35" s="10">
        <f>IF(A35="","",SUM(R35:W35))</f>
        <v/>
      </c>
      <c r="Y35" s="10">
        <f>IF(A35="","",Q35-X35)</f>
        <v/>
      </c>
      <c r="Z35" s="10">
        <f>IF(A35="","",IF(G35="Micro-foncier",MAX(0,Q35*70%),IF(G35="Réel foncier",MAX(0,Y35),IF(G35="LMNP réel",MAX(0,Y35-L35),MAX(0,Y35)))))</f>
        <v/>
      </c>
      <c r="AA35" s="8" t="n"/>
      <c r="AB35" s="10">
        <f>IF(A35="","",IFERROR(Z35*VLOOKUP(G35,'Paramètres fiscaux'!$A$2:$D$5,4,FALSE),0))</f>
        <v/>
      </c>
      <c r="AC35" s="10">
        <f>IF(A35="","",IFERROR(Z35*AA35,0))</f>
        <v/>
      </c>
      <c r="AD35" s="10">
        <f>IF(A35="","",SUM(AB35:AC35))</f>
        <v/>
      </c>
      <c r="AE35" s="10">
        <f>IF(A35="","",Q35-X35)</f>
        <v/>
      </c>
      <c r="AF35" s="10">
        <f>IF(A35="","",AE35-AD35)</f>
        <v/>
      </c>
      <c r="AG35" s="11">
        <f>IF(A35="","",IFERROR(Q35/M35,0))</f>
        <v/>
      </c>
      <c r="AH35" s="11">
        <f>IF(A35="","",IFERROR(AE35/M35,0))</f>
        <v/>
      </c>
      <c r="AI35" s="11">
        <f>IF(A35="","",IFERROR(AF35/M35,0))</f>
        <v/>
      </c>
      <c r="AJ35" s="10">
        <f>IF(A35="","",IFERROR(AF35/12,0))</f>
        <v/>
      </c>
    </row>
    <row r="36">
      <c r="A36" s="2" t="n"/>
      <c r="B36" s="3" t="n"/>
      <c r="C36" s="4" t="n"/>
      <c r="D36" s="3" t="n"/>
      <c r="E36" s="3" t="n"/>
      <c r="F36" s="3" t="n"/>
      <c r="G36" s="3" t="n"/>
      <c r="H36" s="5" t="n"/>
      <c r="I36" s="6" t="n"/>
      <c r="J36" s="6" t="n"/>
      <c r="K36" s="6" t="n"/>
      <c r="L36" s="6" t="n"/>
      <c r="M36" s="7">
        <f>IF(A36="","",SUM(I36:L36))</f>
        <v/>
      </c>
      <c r="N36" s="6" t="n"/>
      <c r="O36" s="6" t="n"/>
      <c r="P36" s="8" t="n"/>
      <c r="Q36" s="7">
        <f>IF(A36="","",N36*12*(1-P36))</f>
        <v/>
      </c>
      <c r="R36" s="6" t="n"/>
      <c r="S36" s="6" t="n"/>
      <c r="T36" s="6" t="n"/>
      <c r="U36" s="6" t="n"/>
      <c r="V36" s="6" t="n"/>
      <c r="W36" s="6" t="n"/>
      <c r="X36" s="7">
        <f>IF(A36="","",SUM(R36:W36))</f>
        <v/>
      </c>
      <c r="Y36" s="7">
        <f>IF(A36="","",Q36-X36)</f>
        <v/>
      </c>
      <c r="Z36" s="7">
        <f>IF(A36="","",IF(G36="Micro-foncier",MAX(0,Q36*70%),IF(G36="Réel foncier",MAX(0,Y36),IF(G36="LMNP réel",MAX(0,Y36-L36),MAX(0,Y36)))))</f>
        <v/>
      </c>
      <c r="AA36" s="8" t="n"/>
      <c r="AB36" s="7">
        <f>IF(A36="","",IFERROR(Z36*VLOOKUP(G36,'Paramètres fiscaux'!$A$2:$D$5,4,FALSE),0))</f>
        <v/>
      </c>
      <c r="AC36" s="7">
        <f>IF(A36="","",IFERROR(Z36*AA36,0))</f>
        <v/>
      </c>
      <c r="AD36" s="7">
        <f>IF(A36="","",SUM(AB36:AC36))</f>
        <v/>
      </c>
      <c r="AE36" s="7">
        <f>IF(A36="","",Q36-X36)</f>
        <v/>
      </c>
      <c r="AF36" s="7">
        <f>IF(A36="","",AE36-AD36)</f>
        <v/>
      </c>
      <c r="AG36" s="9">
        <f>IF(A36="","",IFERROR(Q36/M36,0))</f>
        <v/>
      </c>
      <c r="AH36" s="9">
        <f>IF(A36="","",IFERROR(AE36/M36,0))</f>
        <v/>
      </c>
      <c r="AI36" s="9">
        <f>IF(A36="","",IFERROR(AF36/M36,0))</f>
        <v/>
      </c>
      <c r="AJ36" s="7">
        <f>IF(A36="","",IFERROR(AF36/12,0))</f>
        <v/>
      </c>
    </row>
    <row r="37">
      <c r="A37" s="2" t="n"/>
      <c r="B37" s="3" t="n"/>
      <c r="C37" s="4" t="n"/>
      <c r="D37" s="3" t="n"/>
      <c r="E37" s="3" t="n"/>
      <c r="F37" s="3" t="n"/>
      <c r="G37" s="3" t="n"/>
      <c r="H37" s="5" t="n"/>
      <c r="I37" s="6" t="n"/>
      <c r="J37" s="6" t="n"/>
      <c r="K37" s="6" t="n"/>
      <c r="L37" s="6" t="n"/>
      <c r="M37" s="10">
        <f>IF(A37="","",SUM(I37:L37))</f>
        <v/>
      </c>
      <c r="N37" s="6" t="n"/>
      <c r="O37" s="6" t="n"/>
      <c r="P37" s="8" t="n"/>
      <c r="Q37" s="10">
        <f>IF(A37="","",N37*12*(1-P37))</f>
        <v/>
      </c>
      <c r="R37" s="6" t="n"/>
      <c r="S37" s="6" t="n"/>
      <c r="T37" s="6" t="n"/>
      <c r="U37" s="6" t="n"/>
      <c r="V37" s="6" t="n"/>
      <c r="W37" s="6" t="n"/>
      <c r="X37" s="10">
        <f>IF(A37="","",SUM(R37:W37))</f>
        <v/>
      </c>
      <c r="Y37" s="10">
        <f>IF(A37="","",Q37-X37)</f>
        <v/>
      </c>
      <c r="Z37" s="10">
        <f>IF(A37="","",IF(G37="Micro-foncier",MAX(0,Q37*70%),IF(G37="Réel foncier",MAX(0,Y37),IF(G37="LMNP réel",MAX(0,Y37-L37),MAX(0,Y37)))))</f>
        <v/>
      </c>
      <c r="AA37" s="8" t="n"/>
      <c r="AB37" s="10">
        <f>IF(A37="","",IFERROR(Z37*VLOOKUP(G37,'Paramètres fiscaux'!$A$2:$D$5,4,FALSE),0))</f>
        <v/>
      </c>
      <c r="AC37" s="10">
        <f>IF(A37="","",IFERROR(Z37*AA37,0))</f>
        <v/>
      </c>
      <c r="AD37" s="10">
        <f>IF(A37="","",SUM(AB37:AC37))</f>
        <v/>
      </c>
      <c r="AE37" s="10">
        <f>IF(A37="","",Q37-X37)</f>
        <v/>
      </c>
      <c r="AF37" s="10">
        <f>IF(A37="","",AE37-AD37)</f>
        <v/>
      </c>
      <c r="AG37" s="11">
        <f>IF(A37="","",IFERROR(Q37/M37,0))</f>
        <v/>
      </c>
      <c r="AH37" s="11">
        <f>IF(A37="","",IFERROR(AE37/M37,0))</f>
        <v/>
      </c>
      <c r="AI37" s="11">
        <f>IF(A37="","",IFERROR(AF37/M37,0))</f>
        <v/>
      </c>
      <c r="AJ37" s="10">
        <f>IF(A37="","",IFERROR(AF37/12,0))</f>
        <v/>
      </c>
    </row>
    <row r="38">
      <c r="A38" s="2" t="n"/>
      <c r="B38" s="3" t="n"/>
      <c r="C38" s="4" t="n"/>
      <c r="D38" s="3" t="n"/>
      <c r="E38" s="3" t="n"/>
      <c r="F38" s="3" t="n"/>
      <c r="G38" s="3" t="n"/>
      <c r="H38" s="5" t="n"/>
      <c r="I38" s="6" t="n"/>
      <c r="J38" s="6" t="n"/>
      <c r="K38" s="6" t="n"/>
      <c r="L38" s="6" t="n"/>
      <c r="M38" s="7">
        <f>IF(A38="","",SUM(I38:L38))</f>
        <v/>
      </c>
      <c r="N38" s="6" t="n"/>
      <c r="O38" s="6" t="n"/>
      <c r="P38" s="8" t="n"/>
      <c r="Q38" s="7">
        <f>IF(A38="","",N38*12*(1-P38))</f>
        <v/>
      </c>
      <c r="R38" s="6" t="n"/>
      <c r="S38" s="6" t="n"/>
      <c r="T38" s="6" t="n"/>
      <c r="U38" s="6" t="n"/>
      <c r="V38" s="6" t="n"/>
      <c r="W38" s="6" t="n"/>
      <c r="X38" s="7">
        <f>IF(A38="","",SUM(R38:W38))</f>
        <v/>
      </c>
      <c r="Y38" s="7">
        <f>IF(A38="","",Q38-X38)</f>
        <v/>
      </c>
      <c r="Z38" s="7">
        <f>IF(A38="","",IF(G38="Micro-foncier",MAX(0,Q38*70%),IF(G38="Réel foncier",MAX(0,Y38),IF(G38="LMNP réel",MAX(0,Y38-L38),MAX(0,Y38)))))</f>
        <v/>
      </c>
      <c r="AA38" s="8" t="n"/>
      <c r="AB38" s="7">
        <f>IF(A38="","",IFERROR(Z38*VLOOKUP(G38,'Paramètres fiscaux'!$A$2:$D$5,4,FALSE),0))</f>
        <v/>
      </c>
      <c r="AC38" s="7">
        <f>IF(A38="","",IFERROR(Z38*AA38,0))</f>
        <v/>
      </c>
      <c r="AD38" s="7">
        <f>IF(A38="","",SUM(AB38:AC38))</f>
        <v/>
      </c>
      <c r="AE38" s="7">
        <f>IF(A38="","",Q38-X38)</f>
        <v/>
      </c>
      <c r="AF38" s="7">
        <f>IF(A38="","",AE38-AD38)</f>
        <v/>
      </c>
      <c r="AG38" s="9">
        <f>IF(A38="","",IFERROR(Q38/M38,0))</f>
        <v/>
      </c>
      <c r="AH38" s="9">
        <f>IF(A38="","",IFERROR(AE38/M38,0))</f>
        <v/>
      </c>
      <c r="AI38" s="9">
        <f>IF(A38="","",IFERROR(AF38/M38,0))</f>
        <v/>
      </c>
      <c r="AJ38" s="7">
        <f>IF(A38="","",IFERROR(AF38/12,0))</f>
        <v/>
      </c>
    </row>
    <row r="39">
      <c r="A39" s="2" t="n"/>
      <c r="B39" s="3" t="n"/>
      <c r="C39" s="4" t="n"/>
      <c r="D39" s="3" t="n"/>
      <c r="E39" s="3" t="n"/>
      <c r="F39" s="3" t="n"/>
      <c r="G39" s="3" t="n"/>
      <c r="H39" s="5" t="n"/>
      <c r="I39" s="6" t="n"/>
      <c r="J39" s="6" t="n"/>
      <c r="K39" s="6" t="n"/>
      <c r="L39" s="6" t="n"/>
      <c r="M39" s="10">
        <f>IF(A39="","",SUM(I39:L39))</f>
        <v/>
      </c>
      <c r="N39" s="6" t="n"/>
      <c r="O39" s="6" t="n"/>
      <c r="P39" s="8" t="n"/>
      <c r="Q39" s="10">
        <f>IF(A39="","",N39*12*(1-P39))</f>
        <v/>
      </c>
      <c r="R39" s="6" t="n"/>
      <c r="S39" s="6" t="n"/>
      <c r="T39" s="6" t="n"/>
      <c r="U39" s="6" t="n"/>
      <c r="V39" s="6" t="n"/>
      <c r="W39" s="6" t="n"/>
      <c r="X39" s="10">
        <f>IF(A39="","",SUM(R39:W39))</f>
        <v/>
      </c>
      <c r="Y39" s="10">
        <f>IF(A39="","",Q39-X39)</f>
        <v/>
      </c>
      <c r="Z39" s="10">
        <f>IF(A39="","",IF(G39="Micro-foncier",MAX(0,Q39*70%),IF(G39="Réel foncier",MAX(0,Y39),IF(G39="LMNP réel",MAX(0,Y39-L39),MAX(0,Y39)))))</f>
        <v/>
      </c>
      <c r="AA39" s="8" t="n"/>
      <c r="AB39" s="10">
        <f>IF(A39="","",IFERROR(Z39*VLOOKUP(G39,'Paramètres fiscaux'!$A$2:$D$5,4,FALSE),0))</f>
        <v/>
      </c>
      <c r="AC39" s="10">
        <f>IF(A39="","",IFERROR(Z39*AA39,0))</f>
        <v/>
      </c>
      <c r="AD39" s="10">
        <f>IF(A39="","",SUM(AB39:AC39))</f>
        <v/>
      </c>
      <c r="AE39" s="10">
        <f>IF(A39="","",Q39-X39)</f>
        <v/>
      </c>
      <c r="AF39" s="10">
        <f>IF(A39="","",AE39-AD39)</f>
        <v/>
      </c>
      <c r="AG39" s="11">
        <f>IF(A39="","",IFERROR(Q39/M39,0))</f>
        <v/>
      </c>
      <c r="AH39" s="11">
        <f>IF(A39="","",IFERROR(AE39/M39,0))</f>
        <v/>
      </c>
      <c r="AI39" s="11">
        <f>IF(A39="","",IFERROR(AF39/M39,0))</f>
        <v/>
      </c>
      <c r="AJ39" s="10">
        <f>IF(A39="","",IFERROR(AF39/12,0))</f>
        <v/>
      </c>
    </row>
    <row r="40">
      <c r="A40" s="2" t="n"/>
      <c r="B40" s="3" t="n"/>
      <c r="C40" s="4" t="n"/>
      <c r="D40" s="3" t="n"/>
      <c r="E40" s="3" t="n"/>
      <c r="F40" s="3" t="n"/>
      <c r="G40" s="3" t="n"/>
      <c r="H40" s="5" t="n"/>
      <c r="I40" s="6" t="n"/>
      <c r="J40" s="6" t="n"/>
      <c r="K40" s="6" t="n"/>
      <c r="L40" s="6" t="n"/>
      <c r="M40" s="7">
        <f>IF(A40="","",SUM(I40:L40))</f>
        <v/>
      </c>
      <c r="N40" s="6" t="n"/>
      <c r="O40" s="6" t="n"/>
      <c r="P40" s="8" t="n"/>
      <c r="Q40" s="7">
        <f>IF(A40="","",N40*12*(1-P40))</f>
        <v/>
      </c>
      <c r="R40" s="6" t="n"/>
      <c r="S40" s="6" t="n"/>
      <c r="T40" s="6" t="n"/>
      <c r="U40" s="6" t="n"/>
      <c r="V40" s="6" t="n"/>
      <c r="W40" s="6" t="n"/>
      <c r="X40" s="7">
        <f>IF(A40="","",SUM(R40:W40))</f>
        <v/>
      </c>
      <c r="Y40" s="7">
        <f>IF(A40="","",Q40-X40)</f>
        <v/>
      </c>
      <c r="Z40" s="7">
        <f>IF(A40="","",IF(G40="Micro-foncier",MAX(0,Q40*70%),IF(G40="Réel foncier",MAX(0,Y40),IF(G40="LMNP réel",MAX(0,Y40-L40),MAX(0,Y40)))))</f>
        <v/>
      </c>
      <c r="AA40" s="8" t="n"/>
      <c r="AB40" s="7">
        <f>IF(A40="","",IFERROR(Z40*VLOOKUP(G40,'Paramètres fiscaux'!$A$2:$D$5,4,FALSE),0))</f>
        <v/>
      </c>
      <c r="AC40" s="7">
        <f>IF(A40="","",IFERROR(Z40*AA40,0))</f>
        <v/>
      </c>
      <c r="AD40" s="7">
        <f>IF(A40="","",SUM(AB40:AC40))</f>
        <v/>
      </c>
      <c r="AE40" s="7">
        <f>IF(A40="","",Q40-X40)</f>
        <v/>
      </c>
      <c r="AF40" s="7">
        <f>IF(A40="","",AE40-AD40)</f>
        <v/>
      </c>
      <c r="AG40" s="9">
        <f>IF(A40="","",IFERROR(Q40/M40,0))</f>
        <v/>
      </c>
      <c r="AH40" s="9">
        <f>IF(A40="","",IFERROR(AE40/M40,0))</f>
        <v/>
      </c>
      <c r="AI40" s="9">
        <f>IF(A40="","",IFERROR(AF40/M40,0))</f>
        <v/>
      </c>
      <c r="AJ40" s="7">
        <f>IF(A40="","",IFERROR(AF40/12,0))</f>
        <v/>
      </c>
    </row>
    <row r="41">
      <c r="A41" s="2" t="n"/>
      <c r="B41" s="3" t="n"/>
      <c r="C41" s="4" t="n"/>
      <c r="D41" s="3" t="n"/>
      <c r="E41" s="3" t="n"/>
      <c r="F41" s="3" t="n"/>
      <c r="G41" s="3" t="n"/>
      <c r="H41" s="5" t="n"/>
      <c r="I41" s="6" t="n"/>
      <c r="J41" s="6" t="n"/>
      <c r="K41" s="6" t="n"/>
      <c r="L41" s="6" t="n"/>
      <c r="M41" s="10">
        <f>IF(A41="","",SUM(I41:L41))</f>
        <v/>
      </c>
      <c r="N41" s="6" t="n"/>
      <c r="O41" s="6" t="n"/>
      <c r="P41" s="8" t="n"/>
      <c r="Q41" s="10">
        <f>IF(A41="","",N41*12*(1-P41))</f>
        <v/>
      </c>
      <c r="R41" s="6" t="n"/>
      <c r="S41" s="6" t="n"/>
      <c r="T41" s="6" t="n"/>
      <c r="U41" s="6" t="n"/>
      <c r="V41" s="6" t="n"/>
      <c r="W41" s="6" t="n"/>
      <c r="X41" s="10">
        <f>IF(A41="","",SUM(R41:W41))</f>
        <v/>
      </c>
      <c r="Y41" s="10">
        <f>IF(A41="","",Q41-X41)</f>
        <v/>
      </c>
      <c r="Z41" s="10">
        <f>IF(A41="","",IF(G41="Micro-foncier",MAX(0,Q41*70%),IF(G41="Réel foncier",MAX(0,Y41),IF(G41="LMNP réel",MAX(0,Y41-L41),MAX(0,Y41)))))</f>
        <v/>
      </c>
      <c r="AA41" s="8" t="n"/>
      <c r="AB41" s="10">
        <f>IF(A41="","",IFERROR(Z41*VLOOKUP(G41,'Paramètres fiscaux'!$A$2:$D$5,4,FALSE),0))</f>
        <v/>
      </c>
      <c r="AC41" s="10">
        <f>IF(A41="","",IFERROR(Z41*AA41,0))</f>
        <v/>
      </c>
      <c r="AD41" s="10">
        <f>IF(A41="","",SUM(AB41:AC41))</f>
        <v/>
      </c>
      <c r="AE41" s="10">
        <f>IF(A41="","",Q41-X41)</f>
        <v/>
      </c>
      <c r="AF41" s="10">
        <f>IF(A41="","",AE41-AD41)</f>
        <v/>
      </c>
      <c r="AG41" s="11">
        <f>IF(A41="","",IFERROR(Q41/M41,0))</f>
        <v/>
      </c>
      <c r="AH41" s="11">
        <f>IF(A41="","",IFERROR(AE41/M41,0))</f>
        <v/>
      </c>
      <c r="AI41" s="11">
        <f>IF(A41="","",IFERROR(AF41/M41,0))</f>
        <v/>
      </c>
      <c r="AJ41" s="10">
        <f>IF(A41="","",IFERROR(AF41/12,0))</f>
        <v/>
      </c>
    </row>
    <row r="42">
      <c r="A42" s="2" t="n"/>
      <c r="B42" s="3" t="n"/>
      <c r="C42" s="4" t="n"/>
      <c r="D42" s="3" t="n"/>
      <c r="E42" s="3" t="n"/>
      <c r="F42" s="3" t="n"/>
      <c r="G42" s="3" t="n"/>
      <c r="H42" s="5" t="n"/>
      <c r="I42" s="6" t="n"/>
      <c r="J42" s="6" t="n"/>
      <c r="K42" s="6" t="n"/>
      <c r="L42" s="6" t="n"/>
      <c r="M42" s="7">
        <f>IF(A42="","",SUM(I42:L42))</f>
        <v/>
      </c>
      <c r="N42" s="6" t="n"/>
      <c r="O42" s="6" t="n"/>
      <c r="P42" s="8" t="n"/>
      <c r="Q42" s="7">
        <f>IF(A42="","",N42*12*(1-P42))</f>
        <v/>
      </c>
      <c r="R42" s="6" t="n"/>
      <c r="S42" s="6" t="n"/>
      <c r="T42" s="6" t="n"/>
      <c r="U42" s="6" t="n"/>
      <c r="V42" s="6" t="n"/>
      <c r="W42" s="6" t="n"/>
      <c r="X42" s="7">
        <f>IF(A42="","",SUM(R42:W42))</f>
        <v/>
      </c>
      <c r="Y42" s="7">
        <f>IF(A42="","",Q42-X42)</f>
        <v/>
      </c>
      <c r="Z42" s="7">
        <f>IF(A42="","",IF(G42="Micro-foncier",MAX(0,Q42*70%),IF(G42="Réel foncier",MAX(0,Y42),IF(G42="LMNP réel",MAX(0,Y42-L42),MAX(0,Y42)))))</f>
        <v/>
      </c>
      <c r="AA42" s="8" t="n"/>
      <c r="AB42" s="7">
        <f>IF(A42="","",IFERROR(Z42*VLOOKUP(G42,'Paramètres fiscaux'!$A$2:$D$5,4,FALSE),0))</f>
        <v/>
      </c>
      <c r="AC42" s="7">
        <f>IF(A42="","",IFERROR(Z42*AA42,0))</f>
        <v/>
      </c>
      <c r="AD42" s="7">
        <f>IF(A42="","",SUM(AB42:AC42))</f>
        <v/>
      </c>
      <c r="AE42" s="7">
        <f>IF(A42="","",Q42-X42)</f>
        <v/>
      </c>
      <c r="AF42" s="7">
        <f>IF(A42="","",AE42-AD42)</f>
        <v/>
      </c>
      <c r="AG42" s="9">
        <f>IF(A42="","",IFERROR(Q42/M42,0))</f>
        <v/>
      </c>
      <c r="AH42" s="9">
        <f>IF(A42="","",IFERROR(AE42/M42,0))</f>
        <v/>
      </c>
      <c r="AI42" s="9">
        <f>IF(A42="","",IFERROR(AF42/M42,0))</f>
        <v/>
      </c>
      <c r="AJ42" s="7">
        <f>IF(A42="","",IFERROR(AF42/12,0))</f>
        <v/>
      </c>
    </row>
    <row r="43">
      <c r="A43" s="2" t="n"/>
      <c r="B43" s="3" t="n"/>
      <c r="C43" s="4" t="n"/>
      <c r="D43" s="3" t="n"/>
      <c r="E43" s="3" t="n"/>
      <c r="F43" s="3" t="n"/>
      <c r="G43" s="3" t="n"/>
      <c r="H43" s="5" t="n"/>
      <c r="I43" s="6" t="n"/>
      <c r="J43" s="6" t="n"/>
      <c r="K43" s="6" t="n"/>
      <c r="L43" s="6" t="n"/>
      <c r="M43" s="10">
        <f>IF(A43="","",SUM(I43:L43))</f>
        <v/>
      </c>
      <c r="N43" s="6" t="n"/>
      <c r="O43" s="6" t="n"/>
      <c r="P43" s="8" t="n"/>
      <c r="Q43" s="10">
        <f>IF(A43="","",N43*12*(1-P43))</f>
        <v/>
      </c>
      <c r="R43" s="6" t="n"/>
      <c r="S43" s="6" t="n"/>
      <c r="T43" s="6" t="n"/>
      <c r="U43" s="6" t="n"/>
      <c r="V43" s="6" t="n"/>
      <c r="W43" s="6" t="n"/>
      <c r="X43" s="10">
        <f>IF(A43="","",SUM(R43:W43))</f>
        <v/>
      </c>
      <c r="Y43" s="10">
        <f>IF(A43="","",Q43-X43)</f>
        <v/>
      </c>
      <c r="Z43" s="10">
        <f>IF(A43="","",IF(G43="Micro-foncier",MAX(0,Q43*70%),IF(G43="Réel foncier",MAX(0,Y43),IF(G43="LMNP réel",MAX(0,Y43-L43),MAX(0,Y43)))))</f>
        <v/>
      </c>
      <c r="AA43" s="8" t="n"/>
      <c r="AB43" s="10">
        <f>IF(A43="","",IFERROR(Z43*VLOOKUP(G43,'Paramètres fiscaux'!$A$2:$D$5,4,FALSE),0))</f>
        <v/>
      </c>
      <c r="AC43" s="10">
        <f>IF(A43="","",IFERROR(Z43*AA43,0))</f>
        <v/>
      </c>
      <c r="AD43" s="10">
        <f>IF(A43="","",SUM(AB43:AC43))</f>
        <v/>
      </c>
      <c r="AE43" s="10">
        <f>IF(A43="","",Q43-X43)</f>
        <v/>
      </c>
      <c r="AF43" s="10">
        <f>IF(A43="","",AE43-AD43)</f>
        <v/>
      </c>
      <c r="AG43" s="11">
        <f>IF(A43="","",IFERROR(Q43/M43,0))</f>
        <v/>
      </c>
      <c r="AH43" s="11">
        <f>IF(A43="","",IFERROR(AE43/M43,0))</f>
        <v/>
      </c>
      <c r="AI43" s="11">
        <f>IF(A43="","",IFERROR(AF43/M43,0))</f>
        <v/>
      </c>
      <c r="AJ43" s="10">
        <f>IF(A43="","",IFERROR(AF43/12,0))</f>
        <v/>
      </c>
    </row>
    <row r="44">
      <c r="A44" s="2" t="n"/>
      <c r="B44" s="3" t="n"/>
      <c r="C44" s="4" t="n"/>
      <c r="D44" s="3" t="n"/>
      <c r="E44" s="3" t="n"/>
      <c r="F44" s="3" t="n"/>
      <c r="G44" s="3" t="n"/>
      <c r="H44" s="5" t="n"/>
      <c r="I44" s="6" t="n"/>
      <c r="J44" s="6" t="n"/>
      <c r="K44" s="6" t="n"/>
      <c r="L44" s="6" t="n"/>
      <c r="M44" s="7">
        <f>IF(A44="","",SUM(I44:L44))</f>
        <v/>
      </c>
      <c r="N44" s="6" t="n"/>
      <c r="O44" s="6" t="n"/>
      <c r="P44" s="8" t="n"/>
      <c r="Q44" s="7">
        <f>IF(A44="","",N44*12*(1-P44))</f>
        <v/>
      </c>
      <c r="R44" s="6" t="n"/>
      <c r="S44" s="6" t="n"/>
      <c r="T44" s="6" t="n"/>
      <c r="U44" s="6" t="n"/>
      <c r="V44" s="6" t="n"/>
      <c r="W44" s="6" t="n"/>
      <c r="X44" s="7">
        <f>IF(A44="","",SUM(R44:W44))</f>
        <v/>
      </c>
      <c r="Y44" s="7">
        <f>IF(A44="","",Q44-X44)</f>
        <v/>
      </c>
      <c r="Z44" s="7">
        <f>IF(A44="","",IF(G44="Micro-foncier",MAX(0,Q44*70%),IF(G44="Réel foncier",MAX(0,Y44),IF(G44="LMNP réel",MAX(0,Y44-L44),MAX(0,Y44)))))</f>
        <v/>
      </c>
      <c r="AA44" s="8" t="n"/>
      <c r="AB44" s="7">
        <f>IF(A44="","",IFERROR(Z44*VLOOKUP(G44,'Paramètres fiscaux'!$A$2:$D$5,4,FALSE),0))</f>
        <v/>
      </c>
      <c r="AC44" s="7">
        <f>IF(A44="","",IFERROR(Z44*AA44,0))</f>
        <v/>
      </c>
      <c r="AD44" s="7">
        <f>IF(A44="","",SUM(AB44:AC44))</f>
        <v/>
      </c>
      <c r="AE44" s="7">
        <f>IF(A44="","",Q44-X44)</f>
        <v/>
      </c>
      <c r="AF44" s="7">
        <f>IF(A44="","",AE44-AD44)</f>
        <v/>
      </c>
      <c r="AG44" s="9">
        <f>IF(A44="","",IFERROR(Q44/M44,0))</f>
        <v/>
      </c>
      <c r="AH44" s="9">
        <f>IF(A44="","",IFERROR(AE44/M44,0))</f>
        <v/>
      </c>
      <c r="AI44" s="9">
        <f>IF(A44="","",IFERROR(AF44/M44,0))</f>
        <v/>
      </c>
      <c r="AJ44" s="7">
        <f>IF(A44="","",IFERROR(AF44/12,0))</f>
        <v/>
      </c>
    </row>
    <row r="45">
      <c r="A45" s="2" t="n"/>
      <c r="B45" s="3" t="n"/>
      <c r="C45" s="4" t="n"/>
      <c r="D45" s="3" t="n"/>
      <c r="E45" s="3" t="n"/>
      <c r="F45" s="3" t="n"/>
      <c r="G45" s="3" t="n"/>
      <c r="H45" s="5" t="n"/>
      <c r="I45" s="6" t="n"/>
      <c r="J45" s="6" t="n"/>
      <c r="K45" s="6" t="n"/>
      <c r="L45" s="6" t="n"/>
      <c r="M45" s="10">
        <f>IF(A45="","",SUM(I45:L45))</f>
        <v/>
      </c>
      <c r="N45" s="6" t="n"/>
      <c r="O45" s="6" t="n"/>
      <c r="P45" s="8" t="n"/>
      <c r="Q45" s="10">
        <f>IF(A45="","",N45*12*(1-P45))</f>
        <v/>
      </c>
      <c r="R45" s="6" t="n"/>
      <c r="S45" s="6" t="n"/>
      <c r="T45" s="6" t="n"/>
      <c r="U45" s="6" t="n"/>
      <c r="V45" s="6" t="n"/>
      <c r="W45" s="6" t="n"/>
      <c r="X45" s="10">
        <f>IF(A45="","",SUM(R45:W45))</f>
        <v/>
      </c>
      <c r="Y45" s="10">
        <f>IF(A45="","",Q45-X45)</f>
        <v/>
      </c>
      <c r="Z45" s="10">
        <f>IF(A45="","",IF(G45="Micro-foncier",MAX(0,Q45*70%),IF(G45="Réel foncier",MAX(0,Y45),IF(G45="LMNP réel",MAX(0,Y45-L45),MAX(0,Y45)))))</f>
        <v/>
      </c>
      <c r="AA45" s="8" t="n"/>
      <c r="AB45" s="10">
        <f>IF(A45="","",IFERROR(Z45*VLOOKUP(G45,'Paramètres fiscaux'!$A$2:$D$5,4,FALSE),0))</f>
        <v/>
      </c>
      <c r="AC45" s="10">
        <f>IF(A45="","",IFERROR(Z45*AA45,0))</f>
        <v/>
      </c>
      <c r="AD45" s="10">
        <f>IF(A45="","",SUM(AB45:AC45))</f>
        <v/>
      </c>
      <c r="AE45" s="10">
        <f>IF(A45="","",Q45-X45)</f>
        <v/>
      </c>
      <c r="AF45" s="10">
        <f>IF(A45="","",AE45-AD45)</f>
        <v/>
      </c>
      <c r="AG45" s="11">
        <f>IF(A45="","",IFERROR(Q45/M45,0))</f>
        <v/>
      </c>
      <c r="AH45" s="11">
        <f>IF(A45="","",IFERROR(AE45/M45,0))</f>
        <v/>
      </c>
      <c r="AI45" s="11">
        <f>IF(A45="","",IFERROR(AF45/M45,0))</f>
        <v/>
      </c>
      <c r="AJ45" s="10">
        <f>IF(A45="","",IFERROR(AF45/12,0))</f>
        <v/>
      </c>
    </row>
    <row r="46">
      <c r="A46" s="2" t="n"/>
      <c r="B46" s="3" t="n"/>
      <c r="C46" s="4" t="n"/>
      <c r="D46" s="3" t="n"/>
      <c r="E46" s="3" t="n"/>
      <c r="F46" s="3" t="n"/>
      <c r="G46" s="3" t="n"/>
      <c r="H46" s="5" t="n"/>
      <c r="I46" s="6" t="n"/>
      <c r="J46" s="6" t="n"/>
      <c r="K46" s="6" t="n"/>
      <c r="L46" s="6" t="n"/>
      <c r="M46" s="7">
        <f>IF(A46="","",SUM(I46:L46))</f>
        <v/>
      </c>
      <c r="N46" s="6" t="n"/>
      <c r="O46" s="6" t="n"/>
      <c r="P46" s="8" t="n"/>
      <c r="Q46" s="7">
        <f>IF(A46="","",N46*12*(1-P46))</f>
        <v/>
      </c>
      <c r="R46" s="6" t="n"/>
      <c r="S46" s="6" t="n"/>
      <c r="T46" s="6" t="n"/>
      <c r="U46" s="6" t="n"/>
      <c r="V46" s="6" t="n"/>
      <c r="W46" s="6" t="n"/>
      <c r="X46" s="7">
        <f>IF(A46="","",SUM(R46:W46))</f>
        <v/>
      </c>
      <c r="Y46" s="7">
        <f>IF(A46="","",Q46-X46)</f>
        <v/>
      </c>
      <c r="Z46" s="7">
        <f>IF(A46="","",IF(G46="Micro-foncier",MAX(0,Q46*70%),IF(G46="Réel foncier",MAX(0,Y46),IF(G46="LMNP réel",MAX(0,Y46-L46),MAX(0,Y46)))))</f>
        <v/>
      </c>
      <c r="AA46" s="8" t="n"/>
      <c r="AB46" s="7">
        <f>IF(A46="","",IFERROR(Z46*VLOOKUP(G46,'Paramètres fiscaux'!$A$2:$D$5,4,FALSE),0))</f>
        <v/>
      </c>
      <c r="AC46" s="7">
        <f>IF(A46="","",IFERROR(Z46*AA46,0))</f>
        <v/>
      </c>
      <c r="AD46" s="7">
        <f>IF(A46="","",SUM(AB46:AC46))</f>
        <v/>
      </c>
      <c r="AE46" s="7">
        <f>IF(A46="","",Q46-X46)</f>
        <v/>
      </c>
      <c r="AF46" s="7">
        <f>IF(A46="","",AE46-AD46)</f>
        <v/>
      </c>
      <c r="AG46" s="9">
        <f>IF(A46="","",IFERROR(Q46/M46,0))</f>
        <v/>
      </c>
      <c r="AH46" s="9">
        <f>IF(A46="","",IFERROR(AE46/M46,0))</f>
        <v/>
      </c>
      <c r="AI46" s="9">
        <f>IF(A46="","",IFERROR(AF46/M46,0))</f>
        <v/>
      </c>
      <c r="AJ46" s="7">
        <f>IF(A46="","",IFERROR(AF46/12,0))</f>
        <v/>
      </c>
    </row>
    <row r="47">
      <c r="A47" s="2" t="n"/>
      <c r="B47" s="3" t="n"/>
      <c r="C47" s="4" t="n"/>
      <c r="D47" s="3" t="n"/>
      <c r="E47" s="3" t="n"/>
      <c r="F47" s="3" t="n"/>
      <c r="G47" s="3" t="n"/>
      <c r="H47" s="5" t="n"/>
      <c r="I47" s="6" t="n"/>
      <c r="J47" s="6" t="n"/>
      <c r="K47" s="6" t="n"/>
      <c r="L47" s="6" t="n"/>
      <c r="M47" s="10">
        <f>IF(A47="","",SUM(I47:L47))</f>
        <v/>
      </c>
      <c r="N47" s="6" t="n"/>
      <c r="O47" s="6" t="n"/>
      <c r="P47" s="8" t="n"/>
      <c r="Q47" s="10">
        <f>IF(A47="","",N47*12*(1-P47))</f>
        <v/>
      </c>
      <c r="R47" s="6" t="n"/>
      <c r="S47" s="6" t="n"/>
      <c r="T47" s="6" t="n"/>
      <c r="U47" s="6" t="n"/>
      <c r="V47" s="6" t="n"/>
      <c r="W47" s="6" t="n"/>
      <c r="X47" s="10">
        <f>IF(A47="","",SUM(R47:W47))</f>
        <v/>
      </c>
      <c r="Y47" s="10">
        <f>IF(A47="","",Q47-X47)</f>
        <v/>
      </c>
      <c r="Z47" s="10">
        <f>IF(A47="","",IF(G47="Micro-foncier",MAX(0,Q47*70%),IF(G47="Réel foncier",MAX(0,Y47),IF(G47="LMNP réel",MAX(0,Y47-L47),MAX(0,Y47)))))</f>
        <v/>
      </c>
      <c r="AA47" s="8" t="n"/>
      <c r="AB47" s="10">
        <f>IF(A47="","",IFERROR(Z47*VLOOKUP(G47,'Paramètres fiscaux'!$A$2:$D$5,4,FALSE),0))</f>
        <v/>
      </c>
      <c r="AC47" s="10">
        <f>IF(A47="","",IFERROR(Z47*AA47,0))</f>
        <v/>
      </c>
      <c r="AD47" s="10">
        <f>IF(A47="","",SUM(AB47:AC47))</f>
        <v/>
      </c>
      <c r="AE47" s="10">
        <f>IF(A47="","",Q47-X47)</f>
        <v/>
      </c>
      <c r="AF47" s="10">
        <f>IF(A47="","",AE47-AD47)</f>
        <v/>
      </c>
      <c r="AG47" s="11">
        <f>IF(A47="","",IFERROR(Q47/M47,0))</f>
        <v/>
      </c>
      <c r="AH47" s="11">
        <f>IF(A47="","",IFERROR(AE47/M47,0))</f>
        <v/>
      </c>
      <c r="AI47" s="11">
        <f>IF(A47="","",IFERROR(AF47/M47,0))</f>
        <v/>
      </c>
      <c r="AJ47" s="10">
        <f>IF(A47="","",IFERROR(AF47/12,0))</f>
        <v/>
      </c>
    </row>
    <row r="48">
      <c r="A48" s="2" t="n"/>
      <c r="B48" s="3" t="n"/>
      <c r="C48" s="4" t="n"/>
      <c r="D48" s="3" t="n"/>
      <c r="E48" s="3" t="n"/>
      <c r="F48" s="3" t="n"/>
      <c r="G48" s="3" t="n"/>
      <c r="H48" s="5" t="n"/>
      <c r="I48" s="6" t="n"/>
      <c r="J48" s="6" t="n"/>
      <c r="K48" s="6" t="n"/>
      <c r="L48" s="6" t="n"/>
      <c r="M48" s="7">
        <f>IF(A48="","",SUM(I48:L48))</f>
        <v/>
      </c>
      <c r="N48" s="6" t="n"/>
      <c r="O48" s="6" t="n"/>
      <c r="P48" s="8" t="n"/>
      <c r="Q48" s="7">
        <f>IF(A48="","",N48*12*(1-P48))</f>
        <v/>
      </c>
      <c r="R48" s="6" t="n"/>
      <c r="S48" s="6" t="n"/>
      <c r="T48" s="6" t="n"/>
      <c r="U48" s="6" t="n"/>
      <c r="V48" s="6" t="n"/>
      <c r="W48" s="6" t="n"/>
      <c r="X48" s="7">
        <f>IF(A48="","",SUM(R48:W48))</f>
        <v/>
      </c>
      <c r="Y48" s="7">
        <f>IF(A48="","",Q48-X48)</f>
        <v/>
      </c>
      <c r="Z48" s="7">
        <f>IF(A48="","",IF(G48="Micro-foncier",MAX(0,Q48*70%),IF(G48="Réel foncier",MAX(0,Y48),IF(G48="LMNP réel",MAX(0,Y48-L48),MAX(0,Y48)))))</f>
        <v/>
      </c>
      <c r="AA48" s="8" t="n"/>
      <c r="AB48" s="7">
        <f>IF(A48="","",IFERROR(Z48*VLOOKUP(G48,'Paramètres fiscaux'!$A$2:$D$5,4,FALSE),0))</f>
        <v/>
      </c>
      <c r="AC48" s="7">
        <f>IF(A48="","",IFERROR(Z48*AA48,0))</f>
        <v/>
      </c>
      <c r="AD48" s="7">
        <f>IF(A48="","",SUM(AB48:AC48))</f>
        <v/>
      </c>
      <c r="AE48" s="7">
        <f>IF(A48="","",Q48-X48)</f>
        <v/>
      </c>
      <c r="AF48" s="7">
        <f>IF(A48="","",AE48-AD48)</f>
        <v/>
      </c>
      <c r="AG48" s="9">
        <f>IF(A48="","",IFERROR(Q48/M48,0))</f>
        <v/>
      </c>
      <c r="AH48" s="9">
        <f>IF(A48="","",IFERROR(AE48/M48,0))</f>
        <v/>
      </c>
      <c r="AI48" s="9">
        <f>IF(A48="","",IFERROR(AF48/M48,0))</f>
        <v/>
      </c>
      <c r="AJ48" s="7">
        <f>IF(A48="","",IFERROR(AF48/12,0))</f>
        <v/>
      </c>
    </row>
    <row r="49">
      <c r="A49" s="2" t="n"/>
      <c r="B49" s="3" t="n"/>
      <c r="C49" s="4" t="n"/>
      <c r="D49" s="3" t="n"/>
      <c r="E49" s="3" t="n"/>
      <c r="F49" s="3" t="n"/>
      <c r="G49" s="3" t="n"/>
      <c r="H49" s="5" t="n"/>
      <c r="I49" s="6" t="n"/>
      <c r="J49" s="6" t="n"/>
      <c r="K49" s="6" t="n"/>
      <c r="L49" s="6" t="n"/>
      <c r="M49" s="10">
        <f>IF(A49="","",SUM(I49:L49))</f>
        <v/>
      </c>
      <c r="N49" s="6" t="n"/>
      <c r="O49" s="6" t="n"/>
      <c r="P49" s="8" t="n"/>
      <c r="Q49" s="10">
        <f>IF(A49="","",N49*12*(1-P49))</f>
        <v/>
      </c>
      <c r="R49" s="6" t="n"/>
      <c r="S49" s="6" t="n"/>
      <c r="T49" s="6" t="n"/>
      <c r="U49" s="6" t="n"/>
      <c r="V49" s="6" t="n"/>
      <c r="W49" s="6" t="n"/>
      <c r="X49" s="10">
        <f>IF(A49="","",SUM(R49:W49))</f>
        <v/>
      </c>
      <c r="Y49" s="10">
        <f>IF(A49="","",Q49-X49)</f>
        <v/>
      </c>
      <c r="Z49" s="10">
        <f>IF(A49="","",IF(G49="Micro-foncier",MAX(0,Q49*70%),IF(G49="Réel foncier",MAX(0,Y49),IF(G49="LMNP réel",MAX(0,Y49-L49),MAX(0,Y49)))))</f>
        <v/>
      </c>
      <c r="AA49" s="8" t="n"/>
      <c r="AB49" s="10">
        <f>IF(A49="","",IFERROR(Z49*VLOOKUP(G49,'Paramètres fiscaux'!$A$2:$D$5,4,FALSE),0))</f>
        <v/>
      </c>
      <c r="AC49" s="10">
        <f>IF(A49="","",IFERROR(Z49*AA49,0))</f>
        <v/>
      </c>
      <c r="AD49" s="10">
        <f>IF(A49="","",SUM(AB49:AC49))</f>
        <v/>
      </c>
      <c r="AE49" s="10">
        <f>IF(A49="","",Q49-X49)</f>
        <v/>
      </c>
      <c r="AF49" s="10">
        <f>IF(A49="","",AE49-AD49)</f>
        <v/>
      </c>
      <c r="AG49" s="11">
        <f>IF(A49="","",IFERROR(Q49/M49,0))</f>
        <v/>
      </c>
      <c r="AH49" s="11">
        <f>IF(A49="","",IFERROR(AE49/M49,0))</f>
        <v/>
      </c>
      <c r="AI49" s="11">
        <f>IF(A49="","",IFERROR(AF49/M49,0))</f>
        <v/>
      </c>
      <c r="AJ49" s="10">
        <f>IF(A49="","",IFERROR(AF49/12,0))</f>
        <v/>
      </c>
    </row>
    <row r="50">
      <c r="A50" s="2" t="n"/>
      <c r="B50" s="3" t="n"/>
      <c r="C50" s="4" t="n"/>
      <c r="D50" s="3" t="n"/>
      <c r="E50" s="3" t="n"/>
      <c r="F50" s="3" t="n"/>
      <c r="G50" s="3" t="n"/>
      <c r="H50" s="5" t="n"/>
      <c r="I50" s="6" t="n"/>
      <c r="J50" s="6" t="n"/>
      <c r="K50" s="6" t="n"/>
      <c r="L50" s="6" t="n"/>
      <c r="M50" s="7">
        <f>IF(A50="","",SUM(I50:L50))</f>
        <v/>
      </c>
      <c r="N50" s="6" t="n"/>
      <c r="O50" s="6" t="n"/>
      <c r="P50" s="8" t="n"/>
      <c r="Q50" s="7">
        <f>IF(A50="","",N50*12*(1-P50))</f>
        <v/>
      </c>
      <c r="R50" s="6" t="n"/>
      <c r="S50" s="6" t="n"/>
      <c r="T50" s="6" t="n"/>
      <c r="U50" s="6" t="n"/>
      <c r="V50" s="6" t="n"/>
      <c r="W50" s="6" t="n"/>
      <c r="X50" s="7">
        <f>IF(A50="","",SUM(R50:W50))</f>
        <v/>
      </c>
      <c r="Y50" s="7">
        <f>IF(A50="","",Q50-X50)</f>
        <v/>
      </c>
      <c r="Z50" s="7">
        <f>IF(A50="","",IF(G50="Micro-foncier",MAX(0,Q50*70%),IF(G50="Réel foncier",MAX(0,Y50),IF(G50="LMNP réel",MAX(0,Y50-L50),MAX(0,Y50)))))</f>
        <v/>
      </c>
      <c r="AA50" s="8" t="n"/>
      <c r="AB50" s="7">
        <f>IF(A50="","",IFERROR(Z50*VLOOKUP(G50,'Paramètres fiscaux'!$A$2:$D$5,4,FALSE),0))</f>
        <v/>
      </c>
      <c r="AC50" s="7">
        <f>IF(A50="","",IFERROR(Z50*AA50,0))</f>
        <v/>
      </c>
      <c r="AD50" s="7">
        <f>IF(A50="","",SUM(AB50:AC50))</f>
        <v/>
      </c>
      <c r="AE50" s="7">
        <f>IF(A50="","",Q50-X50)</f>
        <v/>
      </c>
      <c r="AF50" s="7">
        <f>IF(A50="","",AE50-AD50)</f>
        <v/>
      </c>
      <c r="AG50" s="9">
        <f>IF(A50="","",IFERROR(Q50/M50,0))</f>
        <v/>
      </c>
      <c r="AH50" s="9">
        <f>IF(A50="","",IFERROR(AE50/M50,0))</f>
        <v/>
      </c>
      <c r="AI50" s="9">
        <f>IF(A50="","",IFERROR(AF50/M50,0))</f>
        <v/>
      </c>
      <c r="AJ50" s="7">
        <f>IF(A50="","",IFERROR(AF50/12,0))</f>
        <v/>
      </c>
    </row>
    <row r="51">
      <c r="A51" s="2" t="n"/>
      <c r="B51" s="3" t="n"/>
      <c r="C51" s="4" t="n"/>
      <c r="D51" s="3" t="n"/>
      <c r="E51" s="3" t="n"/>
      <c r="F51" s="3" t="n"/>
      <c r="G51" s="3" t="n"/>
      <c r="H51" s="5" t="n"/>
      <c r="I51" s="6" t="n"/>
      <c r="J51" s="6" t="n"/>
      <c r="K51" s="6" t="n"/>
      <c r="L51" s="6" t="n"/>
      <c r="M51" s="10">
        <f>IF(A51="","",SUM(I51:L51))</f>
        <v/>
      </c>
      <c r="N51" s="6" t="n"/>
      <c r="O51" s="6" t="n"/>
      <c r="P51" s="8" t="n"/>
      <c r="Q51" s="10">
        <f>IF(A51="","",N51*12*(1-P51))</f>
        <v/>
      </c>
      <c r="R51" s="6" t="n"/>
      <c r="S51" s="6" t="n"/>
      <c r="T51" s="6" t="n"/>
      <c r="U51" s="6" t="n"/>
      <c r="V51" s="6" t="n"/>
      <c r="W51" s="6" t="n"/>
      <c r="X51" s="10">
        <f>IF(A51="","",SUM(R51:W51))</f>
        <v/>
      </c>
      <c r="Y51" s="10">
        <f>IF(A51="","",Q51-X51)</f>
        <v/>
      </c>
      <c r="Z51" s="10">
        <f>IF(A51="","",IF(G51="Micro-foncier",MAX(0,Q51*70%),IF(G51="Réel foncier",MAX(0,Y51),IF(G51="LMNP réel",MAX(0,Y51-L51),MAX(0,Y51)))))</f>
        <v/>
      </c>
      <c r="AA51" s="8" t="n"/>
      <c r="AB51" s="10">
        <f>IF(A51="","",IFERROR(Z51*VLOOKUP(G51,'Paramètres fiscaux'!$A$2:$D$5,4,FALSE),0))</f>
        <v/>
      </c>
      <c r="AC51" s="10">
        <f>IF(A51="","",IFERROR(Z51*AA51,0))</f>
        <v/>
      </c>
      <c r="AD51" s="10">
        <f>IF(A51="","",SUM(AB51:AC51))</f>
        <v/>
      </c>
      <c r="AE51" s="10">
        <f>IF(A51="","",Q51-X51)</f>
        <v/>
      </c>
      <c r="AF51" s="10">
        <f>IF(A51="","",AE51-AD51)</f>
        <v/>
      </c>
      <c r="AG51" s="11">
        <f>IF(A51="","",IFERROR(Q51/M51,0))</f>
        <v/>
      </c>
      <c r="AH51" s="11">
        <f>IF(A51="","",IFERROR(AE51/M51,0))</f>
        <v/>
      </c>
      <c r="AI51" s="11">
        <f>IF(A51="","",IFERROR(AF51/M51,0))</f>
        <v/>
      </c>
      <c r="AJ51" s="10">
        <f>IF(A51="","",IFERROR(AF51/12,0))</f>
        <v/>
      </c>
    </row>
    <row r="52">
      <c r="A52" s="2" t="n"/>
      <c r="B52" s="3" t="n"/>
      <c r="C52" s="4" t="n"/>
      <c r="D52" s="3" t="n"/>
      <c r="E52" s="3" t="n"/>
      <c r="F52" s="3" t="n"/>
      <c r="G52" s="3" t="n"/>
      <c r="H52" s="5" t="n"/>
      <c r="I52" s="6" t="n"/>
      <c r="J52" s="6" t="n"/>
      <c r="K52" s="6" t="n"/>
      <c r="L52" s="6" t="n"/>
      <c r="M52" s="7">
        <f>IF(A52="","",SUM(I52:L52))</f>
        <v/>
      </c>
      <c r="N52" s="6" t="n"/>
      <c r="O52" s="6" t="n"/>
      <c r="P52" s="8" t="n"/>
      <c r="Q52" s="7">
        <f>IF(A52="","",N52*12*(1-P52))</f>
        <v/>
      </c>
      <c r="R52" s="6" t="n"/>
      <c r="S52" s="6" t="n"/>
      <c r="T52" s="6" t="n"/>
      <c r="U52" s="6" t="n"/>
      <c r="V52" s="6" t="n"/>
      <c r="W52" s="6" t="n"/>
      <c r="X52" s="7">
        <f>IF(A52="","",SUM(R52:W52))</f>
        <v/>
      </c>
      <c r="Y52" s="7">
        <f>IF(A52="","",Q52-X52)</f>
        <v/>
      </c>
      <c r="Z52" s="7">
        <f>IF(A52="","",IF(G52="Micro-foncier",MAX(0,Q52*70%),IF(G52="Réel foncier",MAX(0,Y52),IF(G52="LMNP réel",MAX(0,Y52-L52),MAX(0,Y52)))))</f>
        <v/>
      </c>
      <c r="AA52" s="8" t="n"/>
      <c r="AB52" s="7">
        <f>IF(A52="","",IFERROR(Z52*VLOOKUP(G52,'Paramètres fiscaux'!$A$2:$D$5,4,FALSE),0))</f>
        <v/>
      </c>
      <c r="AC52" s="7">
        <f>IF(A52="","",IFERROR(Z52*AA52,0))</f>
        <v/>
      </c>
      <c r="AD52" s="7">
        <f>IF(A52="","",SUM(AB52:AC52))</f>
        <v/>
      </c>
      <c r="AE52" s="7">
        <f>IF(A52="","",Q52-X52)</f>
        <v/>
      </c>
      <c r="AF52" s="7">
        <f>IF(A52="","",AE52-AD52)</f>
        <v/>
      </c>
      <c r="AG52" s="9">
        <f>IF(A52="","",IFERROR(Q52/M52,0))</f>
        <v/>
      </c>
      <c r="AH52" s="9">
        <f>IF(A52="","",IFERROR(AE52/M52,0))</f>
        <v/>
      </c>
      <c r="AI52" s="9">
        <f>IF(A52="","",IFERROR(AF52/M52,0))</f>
        <v/>
      </c>
      <c r="AJ52" s="7">
        <f>IF(A52="","",IFERROR(AF52/12,0))</f>
        <v/>
      </c>
    </row>
    <row r="53">
      <c r="A53" s="2" t="n"/>
      <c r="B53" s="3" t="n"/>
      <c r="C53" s="4" t="n"/>
      <c r="D53" s="3" t="n"/>
      <c r="E53" s="3" t="n"/>
      <c r="F53" s="3" t="n"/>
      <c r="G53" s="3" t="n"/>
      <c r="H53" s="5" t="n"/>
      <c r="I53" s="6" t="n"/>
      <c r="J53" s="6" t="n"/>
      <c r="K53" s="6" t="n"/>
      <c r="L53" s="6" t="n"/>
      <c r="M53" s="10">
        <f>IF(A53="","",SUM(I53:L53))</f>
        <v/>
      </c>
      <c r="N53" s="6" t="n"/>
      <c r="O53" s="6" t="n"/>
      <c r="P53" s="8" t="n"/>
      <c r="Q53" s="10">
        <f>IF(A53="","",N53*12*(1-P53))</f>
        <v/>
      </c>
      <c r="R53" s="6" t="n"/>
      <c r="S53" s="6" t="n"/>
      <c r="T53" s="6" t="n"/>
      <c r="U53" s="6" t="n"/>
      <c r="V53" s="6" t="n"/>
      <c r="W53" s="6" t="n"/>
      <c r="X53" s="10">
        <f>IF(A53="","",SUM(R53:W53))</f>
        <v/>
      </c>
      <c r="Y53" s="10">
        <f>IF(A53="","",Q53-X53)</f>
        <v/>
      </c>
      <c r="Z53" s="10">
        <f>IF(A53="","",IF(G53="Micro-foncier",MAX(0,Q53*70%),IF(G53="Réel foncier",MAX(0,Y53),IF(G53="LMNP réel",MAX(0,Y53-L53),MAX(0,Y53)))))</f>
        <v/>
      </c>
      <c r="AA53" s="8" t="n"/>
      <c r="AB53" s="10">
        <f>IF(A53="","",IFERROR(Z53*VLOOKUP(G53,'Paramètres fiscaux'!$A$2:$D$5,4,FALSE),0))</f>
        <v/>
      </c>
      <c r="AC53" s="10">
        <f>IF(A53="","",IFERROR(Z53*AA53,0))</f>
        <v/>
      </c>
      <c r="AD53" s="10">
        <f>IF(A53="","",SUM(AB53:AC53))</f>
        <v/>
      </c>
      <c r="AE53" s="10">
        <f>IF(A53="","",Q53-X53)</f>
        <v/>
      </c>
      <c r="AF53" s="10">
        <f>IF(A53="","",AE53-AD53)</f>
        <v/>
      </c>
      <c r="AG53" s="11">
        <f>IF(A53="","",IFERROR(Q53/M53,0))</f>
        <v/>
      </c>
      <c r="AH53" s="11">
        <f>IF(A53="","",IFERROR(AE53/M53,0))</f>
        <v/>
      </c>
      <c r="AI53" s="11">
        <f>IF(A53="","",IFERROR(AF53/M53,0))</f>
        <v/>
      </c>
      <c r="AJ53" s="10">
        <f>IF(A53="","",IFERROR(AF53/12,0))</f>
        <v/>
      </c>
    </row>
    <row r="54">
      <c r="A54" s="2" t="n"/>
      <c r="B54" s="3" t="n"/>
      <c r="C54" s="4" t="n"/>
      <c r="D54" s="3" t="n"/>
      <c r="E54" s="3" t="n"/>
      <c r="F54" s="3" t="n"/>
      <c r="G54" s="3" t="n"/>
      <c r="H54" s="5" t="n"/>
      <c r="I54" s="6" t="n"/>
      <c r="J54" s="6" t="n"/>
      <c r="K54" s="6" t="n"/>
      <c r="L54" s="6" t="n"/>
      <c r="M54" s="7">
        <f>IF(A54="","",SUM(I54:L54))</f>
        <v/>
      </c>
      <c r="N54" s="6" t="n"/>
      <c r="O54" s="6" t="n"/>
      <c r="P54" s="8" t="n"/>
      <c r="Q54" s="7">
        <f>IF(A54="","",N54*12*(1-P54))</f>
        <v/>
      </c>
      <c r="R54" s="6" t="n"/>
      <c r="S54" s="6" t="n"/>
      <c r="T54" s="6" t="n"/>
      <c r="U54" s="6" t="n"/>
      <c r="V54" s="6" t="n"/>
      <c r="W54" s="6" t="n"/>
      <c r="X54" s="7">
        <f>IF(A54="","",SUM(R54:W54))</f>
        <v/>
      </c>
      <c r="Y54" s="7">
        <f>IF(A54="","",Q54-X54)</f>
        <v/>
      </c>
      <c r="Z54" s="7">
        <f>IF(A54="","",IF(G54="Micro-foncier",MAX(0,Q54*70%),IF(G54="Réel foncier",MAX(0,Y54),IF(G54="LMNP réel",MAX(0,Y54-L54),MAX(0,Y54)))))</f>
        <v/>
      </c>
      <c r="AA54" s="8" t="n"/>
      <c r="AB54" s="7">
        <f>IF(A54="","",IFERROR(Z54*VLOOKUP(G54,'Paramètres fiscaux'!$A$2:$D$5,4,FALSE),0))</f>
        <v/>
      </c>
      <c r="AC54" s="7">
        <f>IF(A54="","",IFERROR(Z54*AA54,0))</f>
        <v/>
      </c>
      <c r="AD54" s="7">
        <f>IF(A54="","",SUM(AB54:AC54))</f>
        <v/>
      </c>
      <c r="AE54" s="7">
        <f>IF(A54="","",Q54-X54)</f>
        <v/>
      </c>
      <c r="AF54" s="7">
        <f>IF(A54="","",AE54-AD54)</f>
        <v/>
      </c>
      <c r="AG54" s="9">
        <f>IF(A54="","",IFERROR(Q54/M54,0))</f>
        <v/>
      </c>
      <c r="AH54" s="9">
        <f>IF(A54="","",IFERROR(AE54/M54,0))</f>
        <v/>
      </c>
      <c r="AI54" s="9">
        <f>IF(A54="","",IFERROR(AF54/M54,0))</f>
        <v/>
      </c>
      <c r="AJ54" s="7">
        <f>IF(A54="","",IFERROR(AF54/12,0))</f>
        <v/>
      </c>
    </row>
    <row r="55">
      <c r="A55" s="2" t="n"/>
      <c r="B55" s="3" t="n"/>
      <c r="C55" s="4" t="n"/>
      <c r="D55" s="3" t="n"/>
      <c r="E55" s="3" t="n"/>
      <c r="F55" s="3" t="n"/>
      <c r="G55" s="3" t="n"/>
      <c r="H55" s="5" t="n"/>
      <c r="I55" s="6" t="n"/>
      <c r="J55" s="6" t="n"/>
      <c r="K55" s="6" t="n"/>
      <c r="L55" s="6" t="n"/>
      <c r="M55" s="10">
        <f>IF(A55="","",SUM(I55:L55))</f>
        <v/>
      </c>
      <c r="N55" s="6" t="n"/>
      <c r="O55" s="6" t="n"/>
      <c r="P55" s="8" t="n"/>
      <c r="Q55" s="10">
        <f>IF(A55="","",N55*12*(1-P55))</f>
        <v/>
      </c>
      <c r="R55" s="6" t="n"/>
      <c r="S55" s="6" t="n"/>
      <c r="T55" s="6" t="n"/>
      <c r="U55" s="6" t="n"/>
      <c r="V55" s="6" t="n"/>
      <c r="W55" s="6" t="n"/>
      <c r="X55" s="10">
        <f>IF(A55="","",SUM(R55:W55))</f>
        <v/>
      </c>
      <c r="Y55" s="10">
        <f>IF(A55="","",Q55-X55)</f>
        <v/>
      </c>
      <c r="Z55" s="10">
        <f>IF(A55="","",IF(G55="Micro-foncier",MAX(0,Q55*70%),IF(G55="Réel foncier",MAX(0,Y55),IF(G55="LMNP réel",MAX(0,Y55-L55),MAX(0,Y55)))))</f>
        <v/>
      </c>
      <c r="AA55" s="8" t="n"/>
      <c r="AB55" s="10">
        <f>IF(A55="","",IFERROR(Z55*VLOOKUP(G55,'Paramètres fiscaux'!$A$2:$D$5,4,FALSE),0))</f>
        <v/>
      </c>
      <c r="AC55" s="10">
        <f>IF(A55="","",IFERROR(Z55*AA55,0))</f>
        <v/>
      </c>
      <c r="AD55" s="10">
        <f>IF(A55="","",SUM(AB55:AC55))</f>
        <v/>
      </c>
      <c r="AE55" s="10">
        <f>IF(A55="","",Q55-X55)</f>
        <v/>
      </c>
      <c r="AF55" s="10">
        <f>IF(A55="","",AE55-AD55)</f>
        <v/>
      </c>
      <c r="AG55" s="11">
        <f>IF(A55="","",IFERROR(Q55/M55,0))</f>
        <v/>
      </c>
      <c r="AH55" s="11">
        <f>IF(A55="","",IFERROR(AE55/M55,0))</f>
        <v/>
      </c>
      <c r="AI55" s="11">
        <f>IF(A55="","",IFERROR(AF55/M55,0))</f>
        <v/>
      </c>
      <c r="AJ55" s="10">
        <f>IF(A55="","",IFERROR(AF55/12,0))</f>
        <v/>
      </c>
    </row>
    <row r="56">
      <c r="A56" s="2" t="n"/>
      <c r="B56" s="3" t="n"/>
      <c r="C56" s="4" t="n"/>
      <c r="D56" s="3" t="n"/>
      <c r="E56" s="3" t="n"/>
      <c r="F56" s="3" t="n"/>
      <c r="G56" s="3" t="n"/>
      <c r="H56" s="5" t="n"/>
      <c r="I56" s="6" t="n"/>
      <c r="J56" s="6" t="n"/>
      <c r="K56" s="6" t="n"/>
      <c r="L56" s="6" t="n"/>
      <c r="M56" s="7">
        <f>IF(A56="","",SUM(I56:L56))</f>
        <v/>
      </c>
      <c r="N56" s="6" t="n"/>
      <c r="O56" s="6" t="n"/>
      <c r="P56" s="8" t="n"/>
      <c r="Q56" s="7">
        <f>IF(A56="","",N56*12*(1-P56))</f>
        <v/>
      </c>
      <c r="R56" s="6" t="n"/>
      <c r="S56" s="6" t="n"/>
      <c r="T56" s="6" t="n"/>
      <c r="U56" s="6" t="n"/>
      <c r="V56" s="6" t="n"/>
      <c r="W56" s="6" t="n"/>
      <c r="X56" s="7">
        <f>IF(A56="","",SUM(R56:W56))</f>
        <v/>
      </c>
      <c r="Y56" s="7">
        <f>IF(A56="","",Q56-X56)</f>
        <v/>
      </c>
      <c r="Z56" s="7">
        <f>IF(A56="","",IF(G56="Micro-foncier",MAX(0,Q56*70%),IF(G56="Réel foncier",MAX(0,Y56),IF(G56="LMNP réel",MAX(0,Y56-L56),MAX(0,Y56)))))</f>
        <v/>
      </c>
      <c r="AA56" s="8" t="n"/>
      <c r="AB56" s="7">
        <f>IF(A56="","",IFERROR(Z56*VLOOKUP(G56,'Paramètres fiscaux'!$A$2:$D$5,4,FALSE),0))</f>
        <v/>
      </c>
      <c r="AC56" s="7">
        <f>IF(A56="","",IFERROR(Z56*AA56,0))</f>
        <v/>
      </c>
      <c r="AD56" s="7">
        <f>IF(A56="","",SUM(AB56:AC56))</f>
        <v/>
      </c>
      <c r="AE56" s="7">
        <f>IF(A56="","",Q56-X56)</f>
        <v/>
      </c>
      <c r="AF56" s="7">
        <f>IF(A56="","",AE56-AD56)</f>
        <v/>
      </c>
      <c r="AG56" s="9">
        <f>IF(A56="","",IFERROR(Q56/M56,0))</f>
        <v/>
      </c>
      <c r="AH56" s="9">
        <f>IF(A56="","",IFERROR(AE56/M56,0))</f>
        <v/>
      </c>
      <c r="AI56" s="9">
        <f>IF(A56="","",IFERROR(AF56/M56,0))</f>
        <v/>
      </c>
      <c r="AJ56" s="7">
        <f>IF(A56="","",IFERROR(AF56/12,0))</f>
        <v/>
      </c>
    </row>
    <row r="57">
      <c r="A57" s="2" t="n"/>
      <c r="B57" s="3" t="n"/>
      <c r="C57" s="4" t="n"/>
      <c r="D57" s="3" t="n"/>
      <c r="E57" s="3" t="n"/>
      <c r="F57" s="3" t="n"/>
      <c r="G57" s="3" t="n"/>
      <c r="H57" s="5" t="n"/>
      <c r="I57" s="6" t="n"/>
      <c r="J57" s="6" t="n"/>
      <c r="K57" s="6" t="n"/>
      <c r="L57" s="6" t="n"/>
      <c r="M57" s="10">
        <f>IF(A57="","",SUM(I57:L57))</f>
        <v/>
      </c>
      <c r="N57" s="6" t="n"/>
      <c r="O57" s="6" t="n"/>
      <c r="P57" s="8" t="n"/>
      <c r="Q57" s="10">
        <f>IF(A57="","",N57*12*(1-P57))</f>
        <v/>
      </c>
      <c r="R57" s="6" t="n"/>
      <c r="S57" s="6" t="n"/>
      <c r="T57" s="6" t="n"/>
      <c r="U57" s="6" t="n"/>
      <c r="V57" s="6" t="n"/>
      <c r="W57" s="6" t="n"/>
      <c r="X57" s="10">
        <f>IF(A57="","",SUM(R57:W57))</f>
        <v/>
      </c>
      <c r="Y57" s="10">
        <f>IF(A57="","",Q57-X57)</f>
        <v/>
      </c>
      <c r="Z57" s="10">
        <f>IF(A57="","",IF(G57="Micro-foncier",MAX(0,Q57*70%),IF(G57="Réel foncier",MAX(0,Y57),IF(G57="LMNP réel",MAX(0,Y57-L57),MAX(0,Y57)))))</f>
        <v/>
      </c>
      <c r="AA57" s="8" t="n"/>
      <c r="AB57" s="10">
        <f>IF(A57="","",IFERROR(Z57*VLOOKUP(G57,'Paramètres fiscaux'!$A$2:$D$5,4,FALSE),0))</f>
        <v/>
      </c>
      <c r="AC57" s="10">
        <f>IF(A57="","",IFERROR(Z57*AA57,0))</f>
        <v/>
      </c>
      <c r="AD57" s="10">
        <f>IF(A57="","",SUM(AB57:AC57))</f>
        <v/>
      </c>
      <c r="AE57" s="10">
        <f>IF(A57="","",Q57-X57)</f>
        <v/>
      </c>
      <c r="AF57" s="10">
        <f>IF(A57="","",AE57-AD57)</f>
        <v/>
      </c>
      <c r="AG57" s="11">
        <f>IF(A57="","",IFERROR(Q57/M57,0))</f>
        <v/>
      </c>
      <c r="AH57" s="11">
        <f>IF(A57="","",IFERROR(AE57/M57,0))</f>
        <v/>
      </c>
      <c r="AI57" s="11">
        <f>IF(A57="","",IFERROR(AF57/M57,0))</f>
        <v/>
      </c>
      <c r="AJ57" s="10">
        <f>IF(A57="","",IFERROR(AF57/12,0))</f>
        <v/>
      </c>
    </row>
    <row r="58">
      <c r="A58" s="2" t="n"/>
      <c r="B58" s="3" t="n"/>
      <c r="C58" s="4" t="n"/>
      <c r="D58" s="3" t="n"/>
      <c r="E58" s="3" t="n"/>
      <c r="F58" s="3" t="n"/>
      <c r="G58" s="3" t="n"/>
      <c r="H58" s="5" t="n"/>
      <c r="I58" s="6" t="n"/>
      <c r="J58" s="6" t="n"/>
      <c r="K58" s="6" t="n"/>
      <c r="L58" s="6" t="n"/>
      <c r="M58" s="7">
        <f>IF(A58="","",SUM(I58:L58))</f>
        <v/>
      </c>
      <c r="N58" s="6" t="n"/>
      <c r="O58" s="6" t="n"/>
      <c r="P58" s="8" t="n"/>
      <c r="Q58" s="7">
        <f>IF(A58="","",N58*12*(1-P58))</f>
        <v/>
      </c>
      <c r="R58" s="6" t="n"/>
      <c r="S58" s="6" t="n"/>
      <c r="T58" s="6" t="n"/>
      <c r="U58" s="6" t="n"/>
      <c r="V58" s="6" t="n"/>
      <c r="W58" s="6" t="n"/>
      <c r="X58" s="7">
        <f>IF(A58="","",SUM(R58:W58))</f>
        <v/>
      </c>
      <c r="Y58" s="7">
        <f>IF(A58="","",Q58-X58)</f>
        <v/>
      </c>
      <c r="Z58" s="7">
        <f>IF(A58="","",IF(G58="Micro-foncier",MAX(0,Q58*70%),IF(G58="Réel foncier",MAX(0,Y58),IF(G58="LMNP réel",MAX(0,Y58-L58),MAX(0,Y58)))))</f>
        <v/>
      </c>
      <c r="AA58" s="8" t="n"/>
      <c r="AB58" s="7">
        <f>IF(A58="","",IFERROR(Z58*VLOOKUP(G58,'Paramètres fiscaux'!$A$2:$D$5,4,FALSE),0))</f>
        <v/>
      </c>
      <c r="AC58" s="7">
        <f>IF(A58="","",IFERROR(Z58*AA58,0))</f>
        <v/>
      </c>
      <c r="AD58" s="7">
        <f>IF(A58="","",SUM(AB58:AC58))</f>
        <v/>
      </c>
      <c r="AE58" s="7">
        <f>IF(A58="","",Q58-X58)</f>
        <v/>
      </c>
      <c r="AF58" s="7">
        <f>IF(A58="","",AE58-AD58)</f>
        <v/>
      </c>
      <c r="AG58" s="9">
        <f>IF(A58="","",IFERROR(Q58/M58,0))</f>
        <v/>
      </c>
      <c r="AH58" s="9">
        <f>IF(A58="","",IFERROR(AE58/M58,0))</f>
        <v/>
      </c>
      <c r="AI58" s="9">
        <f>IF(A58="","",IFERROR(AF58/M58,0))</f>
        <v/>
      </c>
      <c r="AJ58" s="7">
        <f>IF(A58="","",IFERROR(AF58/12,0))</f>
        <v/>
      </c>
    </row>
    <row r="59">
      <c r="A59" s="2" t="n"/>
      <c r="B59" s="3" t="n"/>
      <c r="C59" s="4" t="n"/>
      <c r="D59" s="3" t="n"/>
      <c r="E59" s="3" t="n"/>
      <c r="F59" s="3" t="n"/>
      <c r="G59" s="3" t="n"/>
      <c r="H59" s="5" t="n"/>
      <c r="I59" s="6" t="n"/>
      <c r="J59" s="6" t="n"/>
      <c r="K59" s="6" t="n"/>
      <c r="L59" s="6" t="n"/>
      <c r="M59" s="10">
        <f>IF(A59="","",SUM(I59:L59))</f>
        <v/>
      </c>
      <c r="N59" s="6" t="n"/>
      <c r="O59" s="6" t="n"/>
      <c r="P59" s="8" t="n"/>
      <c r="Q59" s="10">
        <f>IF(A59="","",N59*12*(1-P59))</f>
        <v/>
      </c>
      <c r="R59" s="6" t="n"/>
      <c r="S59" s="6" t="n"/>
      <c r="T59" s="6" t="n"/>
      <c r="U59" s="6" t="n"/>
      <c r="V59" s="6" t="n"/>
      <c r="W59" s="6" t="n"/>
      <c r="X59" s="10">
        <f>IF(A59="","",SUM(R59:W59))</f>
        <v/>
      </c>
      <c r="Y59" s="10">
        <f>IF(A59="","",Q59-X59)</f>
        <v/>
      </c>
      <c r="Z59" s="10">
        <f>IF(A59="","",IF(G59="Micro-foncier",MAX(0,Q59*70%),IF(G59="Réel foncier",MAX(0,Y59),IF(G59="LMNP réel",MAX(0,Y59-L59),MAX(0,Y59)))))</f>
        <v/>
      </c>
      <c r="AA59" s="8" t="n"/>
      <c r="AB59" s="10">
        <f>IF(A59="","",IFERROR(Z59*VLOOKUP(G59,'Paramètres fiscaux'!$A$2:$D$5,4,FALSE),0))</f>
        <v/>
      </c>
      <c r="AC59" s="10">
        <f>IF(A59="","",IFERROR(Z59*AA59,0))</f>
        <v/>
      </c>
      <c r="AD59" s="10">
        <f>IF(A59="","",SUM(AB59:AC59))</f>
        <v/>
      </c>
      <c r="AE59" s="10">
        <f>IF(A59="","",Q59-X59)</f>
        <v/>
      </c>
      <c r="AF59" s="10">
        <f>IF(A59="","",AE59-AD59)</f>
        <v/>
      </c>
      <c r="AG59" s="11">
        <f>IF(A59="","",IFERROR(Q59/M59,0))</f>
        <v/>
      </c>
      <c r="AH59" s="11">
        <f>IF(A59="","",IFERROR(AE59/M59,0))</f>
        <v/>
      </c>
      <c r="AI59" s="11">
        <f>IF(A59="","",IFERROR(AF59/M59,0))</f>
        <v/>
      </c>
      <c r="AJ59" s="10">
        <f>IF(A59="","",IFERROR(AF59/12,0))</f>
        <v/>
      </c>
    </row>
    <row r="60">
      <c r="A60" s="2" t="n"/>
      <c r="B60" s="3" t="n"/>
      <c r="C60" s="4" t="n"/>
      <c r="D60" s="3" t="n"/>
      <c r="E60" s="3" t="n"/>
      <c r="F60" s="3" t="n"/>
      <c r="G60" s="3" t="n"/>
      <c r="H60" s="5" t="n"/>
      <c r="I60" s="6" t="n"/>
      <c r="J60" s="6" t="n"/>
      <c r="K60" s="6" t="n"/>
      <c r="L60" s="6" t="n"/>
      <c r="M60" s="7">
        <f>IF(A60="","",SUM(I60:L60))</f>
        <v/>
      </c>
      <c r="N60" s="6" t="n"/>
      <c r="O60" s="6" t="n"/>
      <c r="P60" s="8" t="n"/>
      <c r="Q60" s="7">
        <f>IF(A60="","",N60*12*(1-P60))</f>
        <v/>
      </c>
      <c r="R60" s="6" t="n"/>
      <c r="S60" s="6" t="n"/>
      <c r="T60" s="6" t="n"/>
      <c r="U60" s="6" t="n"/>
      <c r="V60" s="6" t="n"/>
      <c r="W60" s="6" t="n"/>
      <c r="X60" s="7">
        <f>IF(A60="","",SUM(R60:W60))</f>
        <v/>
      </c>
      <c r="Y60" s="7">
        <f>IF(A60="","",Q60-X60)</f>
        <v/>
      </c>
      <c r="Z60" s="7">
        <f>IF(A60="","",IF(G60="Micro-foncier",MAX(0,Q60*70%),IF(G60="Réel foncier",MAX(0,Y60),IF(G60="LMNP réel",MAX(0,Y60-L60),MAX(0,Y60)))))</f>
        <v/>
      </c>
      <c r="AA60" s="8" t="n"/>
      <c r="AB60" s="7">
        <f>IF(A60="","",IFERROR(Z60*VLOOKUP(G60,'Paramètres fiscaux'!$A$2:$D$5,4,FALSE),0))</f>
        <v/>
      </c>
      <c r="AC60" s="7">
        <f>IF(A60="","",IFERROR(Z60*AA60,0))</f>
        <v/>
      </c>
      <c r="AD60" s="7">
        <f>IF(A60="","",SUM(AB60:AC60))</f>
        <v/>
      </c>
      <c r="AE60" s="7">
        <f>IF(A60="","",Q60-X60)</f>
        <v/>
      </c>
      <c r="AF60" s="7">
        <f>IF(A60="","",AE60-AD60)</f>
        <v/>
      </c>
      <c r="AG60" s="9">
        <f>IF(A60="","",IFERROR(Q60/M60,0))</f>
        <v/>
      </c>
      <c r="AH60" s="9">
        <f>IF(A60="","",IFERROR(AE60/M60,0))</f>
        <v/>
      </c>
      <c r="AI60" s="9">
        <f>IF(A60="","",IFERROR(AF60/M60,0))</f>
        <v/>
      </c>
      <c r="AJ60" s="7">
        <f>IF(A60="","",IFERROR(AF60/12,0))</f>
        <v/>
      </c>
    </row>
    <row r="61">
      <c r="A61" s="2" t="n"/>
      <c r="B61" s="3" t="n"/>
      <c r="C61" s="4" t="n"/>
      <c r="D61" s="3" t="n"/>
      <c r="E61" s="3" t="n"/>
      <c r="F61" s="3" t="n"/>
      <c r="G61" s="3" t="n"/>
      <c r="H61" s="5" t="n"/>
      <c r="I61" s="6" t="n"/>
      <c r="J61" s="6" t="n"/>
      <c r="K61" s="6" t="n"/>
      <c r="L61" s="6" t="n"/>
      <c r="M61" s="10">
        <f>IF(A61="","",SUM(I61:L61))</f>
        <v/>
      </c>
      <c r="N61" s="6" t="n"/>
      <c r="O61" s="6" t="n"/>
      <c r="P61" s="8" t="n"/>
      <c r="Q61" s="10">
        <f>IF(A61="","",N61*12*(1-P61))</f>
        <v/>
      </c>
      <c r="R61" s="6" t="n"/>
      <c r="S61" s="6" t="n"/>
      <c r="T61" s="6" t="n"/>
      <c r="U61" s="6" t="n"/>
      <c r="V61" s="6" t="n"/>
      <c r="W61" s="6" t="n"/>
      <c r="X61" s="10">
        <f>IF(A61="","",SUM(R61:W61))</f>
        <v/>
      </c>
      <c r="Y61" s="10">
        <f>IF(A61="","",Q61-X61)</f>
        <v/>
      </c>
      <c r="Z61" s="10">
        <f>IF(A61="","",IF(G61="Micro-foncier",MAX(0,Q61*70%),IF(G61="Réel foncier",MAX(0,Y61),IF(G61="LMNP réel",MAX(0,Y61-L61),MAX(0,Y61)))))</f>
        <v/>
      </c>
      <c r="AA61" s="8" t="n"/>
      <c r="AB61" s="10">
        <f>IF(A61="","",IFERROR(Z61*VLOOKUP(G61,'Paramètres fiscaux'!$A$2:$D$5,4,FALSE),0))</f>
        <v/>
      </c>
      <c r="AC61" s="10">
        <f>IF(A61="","",IFERROR(Z61*AA61,0))</f>
        <v/>
      </c>
      <c r="AD61" s="10">
        <f>IF(A61="","",SUM(AB61:AC61))</f>
        <v/>
      </c>
      <c r="AE61" s="10">
        <f>IF(A61="","",Q61-X61)</f>
        <v/>
      </c>
      <c r="AF61" s="10">
        <f>IF(A61="","",AE61-AD61)</f>
        <v/>
      </c>
      <c r="AG61" s="11">
        <f>IF(A61="","",IFERROR(Q61/M61,0))</f>
        <v/>
      </c>
      <c r="AH61" s="11">
        <f>IF(A61="","",IFERROR(AE61/M61,0))</f>
        <v/>
      </c>
      <c r="AI61" s="11">
        <f>IF(A61="","",IFERROR(AF61/M61,0))</f>
        <v/>
      </c>
      <c r="AJ61" s="10">
        <f>IF(A61="","",IFERROR(AF61/12,0))</f>
        <v/>
      </c>
    </row>
    <row r="62">
      <c r="A62" s="2" t="n"/>
      <c r="B62" s="3" t="n"/>
      <c r="C62" s="4" t="n"/>
      <c r="D62" s="3" t="n"/>
      <c r="E62" s="3" t="n"/>
      <c r="F62" s="3" t="n"/>
      <c r="G62" s="3" t="n"/>
      <c r="H62" s="5" t="n"/>
      <c r="I62" s="6" t="n"/>
      <c r="J62" s="6" t="n"/>
      <c r="K62" s="6" t="n"/>
      <c r="L62" s="6" t="n"/>
      <c r="M62" s="7">
        <f>IF(A62="","",SUM(I62:L62))</f>
        <v/>
      </c>
      <c r="N62" s="6" t="n"/>
      <c r="O62" s="6" t="n"/>
      <c r="P62" s="8" t="n"/>
      <c r="Q62" s="7">
        <f>IF(A62="","",N62*12*(1-P62))</f>
        <v/>
      </c>
      <c r="R62" s="6" t="n"/>
      <c r="S62" s="6" t="n"/>
      <c r="T62" s="6" t="n"/>
      <c r="U62" s="6" t="n"/>
      <c r="V62" s="6" t="n"/>
      <c r="W62" s="6" t="n"/>
      <c r="X62" s="7">
        <f>IF(A62="","",SUM(R62:W62))</f>
        <v/>
      </c>
      <c r="Y62" s="7">
        <f>IF(A62="","",Q62-X62)</f>
        <v/>
      </c>
      <c r="Z62" s="7">
        <f>IF(A62="","",IF(G62="Micro-foncier",MAX(0,Q62*70%),IF(G62="Réel foncier",MAX(0,Y62),IF(G62="LMNP réel",MAX(0,Y62-L62),MAX(0,Y62)))))</f>
        <v/>
      </c>
      <c r="AA62" s="8" t="n"/>
      <c r="AB62" s="7">
        <f>IF(A62="","",IFERROR(Z62*VLOOKUP(G62,'Paramètres fiscaux'!$A$2:$D$5,4,FALSE),0))</f>
        <v/>
      </c>
      <c r="AC62" s="7">
        <f>IF(A62="","",IFERROR(Z62*AA62,0))</f>
        <v/>
      </c>
      <c r="AD62" s="7">
        <f>IF(A62="","",SUM(AB62:AC62))</f>
        <v/>
      </c>
      <c r="AE62" s="7">
        <f>IF(A62="","",Q62-X62)</f>
        <v/>
      </c>
      <c r="AF62" s="7">
        <f>IF(A62="","",AE62-AD62)</f>
        <v/>
      </c>
      <c r="AG62" s="9">
        <f>IF(A62="","",IFERROR(Q62/M62,0))</f>
        <v/>
      </c>
      <c r="AH62" s="9">
        <f>IF(A62="","",IFERROR(AE62/M62,0))</f>
        <v/>
      </c>
      <c r="AI62" s="9">
        <f>IF(A62="","",IFERROR(AF62/M62,0))</f>
        <v/>
      </c>
      <c r="AJ62" s="7">
        <f>IF(A62="","",IFERROR(AF62/12,0))</f>
        <v/>
      </c>
    </row>
    <row r="63">
      <c r="A63" s="2" t="n"/>
      <c r="B63" s="3" t="n"/>
      <c r="C63" s="4" t="n"/>
      <c r="D63" s="3" t="n"/>
      <c r="E63" s="3" t="n"/>
      <c r="F63" s="3" t="n"/>
      <c r="G63" s="3" t="n"/>
      <c r="H63" s="5" t="n"/>
      <c r="I63" s="6" t="n"/>
      <c r="J63" s="6" t="n"/>
      <c r="K63" s="6" t="n"/>
      <c r="L63" s="6" t="n"/>
      <c r="M63" s="10">
        <f>IF(A63="","",SUM(I63:L63))</f>
        <v/>
      </c>
      <c r="N63" s="6" t="n"/>
      <c r="O63" s="6" t="n"/>
      <c r="P63" s="8" t="n"/>
      <c r="Q63" s="10">
        <f>IF(A63="","",N63*12*(1-P63))</f>
        <v/>
      </c>
      <c r="R63" s="6" t="n"/>
      <c r="S63" s="6" t="n"/>
      <c r="T63" s="6" t="n"/>
      <c r="U63" s="6" t="n"/>
      <c r="V63" s="6" t="n"/>
      <c r="W63" s="6" t="n"/>
      <c r="X63" s="10">
        <f>IF(A63="","",SUM(R63:W63))</f>
        <v/>
      </c>
      <c r="Y63" s="10">
        <f>IF(A63="","",Q63-X63)</f>
        <v/>
      </c>
      <c r="Z63" s="10">
        <f>IF(A63="","",IF(G63="Micro-foncier",MAX(0,Q63*70%),IF(G63="Réel foncier",MAX(0,Y63),IF(G63="LMNP réel",MAX(0,Y63-L63),MAX(0,Y63)))))</f>
        <v/>
      </c>
      <c r="AA63" s="8" t="n"/>
      <c r="AB63" s="10">
        <f>IF(A63="","",IFERROR(Z63*VLOOKUP(G63,'Paramètres fiscaux'!$A$2:$D$5,4,FALSE),0))</f>
        <v/>
      </c>
      <c r="AC63" s="10">
        <f>IF(A63="","",IFERROR(Z63*AA63,0))</f>
        <v/>
      </c>
      <c r="AD63" s="10">
        <f>IF(A63="","",SUM(AB63:AC63))</f>
        <v/>
      </c>
      <c r="AE63" s="10">
        <f>IF(A63="","",Q63-X63)</f>
        <v/>
      </c>
      <c r="AF63" s="10">
        <f>IF(A63="","",AE63-AD63)</f>
        <v/>
      </c>
      <c r="AG63" s="11">
        <f>IF(A63="","",IFERROR(Q63/M63,0))</f>
        <v/>
      </c>
      <c r="AH63" s="11">
        <f>IF(A63="","",IFERROR(AE63/M63,0))</f>
        <v/>
      </c>
      <c r="AI63" s="11">
        <f>IF(A63="","",IFERROR(AF63/M63,0))</f>
        <v/>
      </c>
      <c r="AJ63" s="10">
        <f>IF(A63="","",IFERROR(AF63/12,0))</f>
        <v/>
      </c>
    </row>
    <row r="64">
      <c r="A64" s="2" t="n"/>
      <c r="B64" s="3" t="n"/>
      <c r="C64" s="4" t="n"/>
      <c r="D64" s="3" t="n"/>
      <c r="E64" s="3" t="n"/>
      <c r="F64" s="3" t="n"/>
      <c r="G64" s="3" t="n"/>
      <c r="H64" s="5" t="n"/>
      <c r="I64" s="6" t="n"/>
      <c r="J64" s="6" t="n"/>
      <c r="K64" s="6" t="n"/>
      <c r="L64" s="6" t="n"/>
      <c r="M64" s="7">
        <f>IF(A64="","",SUM(I64:L64))</f>
        <v/>
      </c>
      <c r="N64" s="6" t="n"/>
      <c r="O64" s="6" t="n"/>
      <c r="P64" s="8" t="n"/>
      <c r="Q64" s="7">
        <f>IF(A64="","",N64*12*(1-P64))</f>
        <v/>
      </c>
      <c r="R64" s="6" t="n"/>
      <c r="S64" s="6" t="n"/>
      <c r="T64" s="6" t="n"/>
      <c r="U64" s="6" t="n"/>
      <c r="V64" s="6" t="n"/>
      <c r="W64" s="6" t="n"/>
      <c r="X64" s="7">
        <f>IF(A64="","",SUM(R64:W64))</f>
        <v/>
      </c>
      <c r="Y64" s="7">
        <f>IF(A64="","",Q64-X64)</f>
        <v/>
      </c>
      <c r="Z64" s="7">
        <f>IF(A64="","",IF(G64="Micro-foncier",MAX(0,Q64*70%),IF(G64="Réel foncier",MAX(0,Y64),IF(G64="LMNP réel",MAX(0,Y64-L64),MAX(0,Y64)))))</f>
        <v/>
      </c>
      <c r="AA64" s="8" t="n"/>
      <c r="AB64" s="7">
        <f>IF(A64="","",IFERROR(Z64*VLOOKUP(G64,'Paramètres fiscaux'!$A$2:$D$5,4,FALSE),0))</f>
        <v/>
      </c>
      <c r="AC64" s="7">
        <f>IF(A64="","",IFERROR(Z64*AA64,0))</f>
        <v/>
      </c>
      <c r="AD64" s="7">
        <f>IF(A64="","",SUM(AB64:AC64))</f>
        <v/>
      </c>
      <c r="AE64" s="7">
        <f>IF(A64="","",Q64-X64)</f>
        <v/>
      </c>
      <c r="AF64" s="7">
        <f>IF(A64="","",AE64-AD64)</f>
        <v/>
      </c>
      <c r="AG64" s="9">
        <f>IF(A64="","",IFERROR(Q64/M64,0))</f>
        <v/>
      </c>
      <c r="AH64" s="9">
        <f>IF(A64="","",IFERROR(AE64/M64,0))</f>
        <v/>
      </c>
      <c r="AI64" s="9">
        <f>IF(A64="","",IFERROR(AF64/M64,0))</f>
        <v/>
      </c>
      <c r="AJ64" s="7">
        <f>IF(A64="","",IFERROR(AF64/12,0))</f>
        <v/>
      </c>
    </row>
    <row r="65">
      <c r="A65" s="2" t="n"/>
      <c r="B65" s="3" t="n"/>
      <c r="C65" s="4" t="n"/>
      <c r="D65" s="3" t="n"/>
      <c r="E65" s="3" t="n"/>
      <c r="F65" s="3" t="n"/>
      <c r="G65" s="3" t="n"/>
      <c r="H65" s="5" t="n"/>
      <c r="I65" s="6" t="n"/>
      <c r="J65" s="6" t="n"/>
      <c r="K65" s="6" t="n"/>
      <c r="L65" s="6" t="n"/>
      <c r="M65" s="10">
        <f>IF(A65="","",SUM(I65:L65))</f>
        <v/>
      </c>
      <c r="N65" s="6" t="n"/>
      <c r="O65" s="6" t="n"/>
      <c r="P65" s="8" t="n"/>
      <c r="Q65" s="10">
        <f>IF(A65="","",N65*12*(1-P65))</f>
        <v/>
      </c>
      <c r="R65" s="6" t="n"/>
      <c r="S65" s="6" t="n"/>
      <c r="T65" s="6" t="n"/>
      <c r="U65" s="6" t="n"/>
      <c r="V65" s="6" t="n"/>
      <c r="W65" s="6" t="n"/>
      <c r="X65" s="10">
        <f>IF(A65="","",SUM(R65:W65))</f>
        <v/>
      </c>
      <c r="Y65" s="10">
        <f>IF(A65="","",Q65-X65)</f>
        <v/>
      </c>
      <c r="Z65" s="10">
        <f>IF(A65="","",IF(G65="Micro-foncier",MAX(0,Q65*70%),IF(G65="Réel foncier",MAX(0,Y65),IF(G65="LMNP réel",MAX(0,Y65-L65),MAX(0,Y65)))))</f>
        <v/>
      </c>
      <c r="AA65" s="8" t="n"/>
      <c r="AB65" s="10">
        <f>IF(A65="","",IFERROR(Z65*VLOOKUP(G65,'Paramètres fiscaux'!$A$2:$D$5,4,FALSE),0))</f>
        <v/>
      </c>
      <c r="AC65" s="10">
        <f>IF(A65="","",IFERROR(Z65*AA65,0))</f>
        <v/>
      </c>
      <c r="AD65" s="10">
        <f>IF(A65="","",SUM(AB65:AC65))</f>
        <v/>
      </c>
      <c r="AE65" s="10">
        <f>IF(A65="","",Q65-X65)</f>
        <v/>
      </c>
      <c r="AF65" s="10">
        <f>IF(A65="","",AE65-AD65)</f>
        <v/>
      </c>
      <c r="AG65" s="11">
        <f>IF(A65="","",IFERROR(Q65/M65,0))</f>
        <v/>
      </c>
      <c r="AH65" s="11">
        <f>IF(A65="","",IFERROR(AE65/M65,0))</f>
        <v/>
      </c>
      <c r="AI65" s="11">
        <f>IF(A65="","",IFERROR(AF65/M65,0))</f>
        <v/>
      </c>
      <c r="AJ65" s="10">
        <f>IF(A65="","",IFERROR(AF65/12,0))</f>
        <v/>
      </c>
    </row>
    <row r="66">
      <c r="A66" s="2" t="n"/>
      <c r="B66" s="3" t="n"/>
      <c r="C66" s="4" t="n"/>
      <c r="D66" s="3" t="n"/>
      <c r="E66" s="3" t="n"/>
      <c r="F66" s="3" t="n"/>
      <c r="G66" s="3" t="n"/>
      <c r="H66" s="5" t="n"/>
      <c r="I66" s="6" t="n"/>
      <c r="J66" s="6" t="n"/>
      <c r="K66" s="6" t="n"/>
      <c r="L66" s="6" t="n"/>
      <c r="M66" s="7">
        <f>IF(A66="","",SUM(I66:L66))</f>
        <v/>
      </c>
      <c r="N66" s="6" t="n"/>
      <c r="O66" s="6" t="n"/>
      <c r="P66" s="8" t="n"/>
      <c r="Q66" s="7">
        <f>IF(A66="","",N66*12*(1-P66))</f>
        <v/>
      </c>
      <c r="R66" s="6" t="n"/>
      <c r="S66" s="6" t="n"/>
      <c r="T66" s="6" t="n"/>
      <c r="U66" s="6" t="n"/>
      <c r="V66" s="6" t="n"/>
      <c r="W66" s="6" t="n"/>
      <c r="X66" s="7">
        <f>IF(A66="","",SUM(R66:W66))</f>
        <v/>
      </c>
      <c r="Y66" s="7">
        <f>IF(A66="","",Q66-X66)</f>
        <v/>
      </c>
      <c r="Z66" s="7">
        <f>IF(A66="","",IF(G66="Micro-foncier",MAX(0,Q66*70%),IF(G66="Réel foncier",MAX(0,Y66),IF(G66="LMNP réel",MAX(0,Y66-L66),MAX(0,Y66)))))</f>
        <v/>
      </c>
      <c r="AA66" s="8" t="n"/>
      <c r="AB66" s="7">
        <f>IF(A66="","",IFERROR(Z66*VLOOKUP(G66,'Paramètres fiscaux'!$A$2:$D$5,4,FALSE),0))</f>
        <v/>
      </c>
      <c r="AC66" s="7">
        <f>IF(A66="","",IFERROR(Z66*AA66,0))</f>
        <v/>
      </c>
      <c r="AD66" s="7">
        <f>IF(A66="","",SUM(AB66:AC66))</f>
        <v/>
      </c>
      <c r="AE66" s="7">
        <f>IF(A66="","",Q66-X66)</f>
        <v/>
      </c>
      <c r="AF66" s="7">
        <f>IF(A66="","",AE66-AD66)</f>
        <v/>
      </c>
      <c r="AG66" s="9">
        <f>IF(A66="","",IFERROR(Q66/M66,0))</f>
        <v/>
      </c>
      <c r="AH66" s="9">
        <f>IF(A66="","",IFERROR(AE66/M66,0))</f>
        <v/>
      </c>
      <c r="AI66" s="9">
        <f>IF(A66="","",IFERROR(AF66/M66,0))</f>
        <v/>
      </c>
      <c r="AJ66" s="7">
        <f>IF(A66="","",IFERROR(AF66/12,0))</f>
        <v/>
      </c>
    </row>
    <row r="67">
      <c r="A67" s="2" t="n"/>
      <c r="B67" s="3" t="n"/>
      <c r="C67" s="4" t="n"/>
      <c r="D67" s="3" t="n"/>
      <c r="E67" s="3" t="n"/>
      <c r="F67" s="3" t="n"/>
      <c r="G67" s="3" t="n"/>
      <c r="H67" s="5" t="n"/>
      <c r="I67" s="6" t="n"/>
      <c r="J67" s="6" t="n"/>
      <c r="K67" s="6" t="n"/>
      <c r="L67" s="6" t="n"/>
      <c r="M67" s="10">
        <f>IF(A67="","",SUM(I67:L67))</f>
        <v/>
      </c>
      <c r="N67" s="6" t="n"/>
      <c r="O67" s="6" t="n"/>
      <c r="P67" s="8" t="n"/>
      <c r="Q67" s="10">
        <f>IF(A67="","",N67*12*(1-P67))</f>
        <v/>
      </c>
      <c r="R67" s="6" t="n"/>
      <c r="S67" s="6" t="n"/>
      <c r="T67" s="6" t="n"/>
      <c r="U67" s="6" t="n"/>
      <c r="V67" s="6" t="n"/>
      <c r="W67" s="6" t="n"/>
      <c r="X67" s="10">
        <f>IF(A67="","",SUM(R67:W67))</f>
        <v/>
      </c>
      <c r="Y67" s="10">
        <f>IF(A67="","",Q67-X67)</f>
        <v/>
      </c>
      <c r="Z67" s="10">
        <f>IF(A67="","",IF(G67="Micro-foncier",MAX(0,Q67*70%),IF(G67="Réel foncier",MAX(0,Y67),IF(G67="LMNP réel",MAX(0,Y67-L67),MAX(0,Y67)))))</f>
        <v/>
      </c>
      <c r="AA67" s="8" t="n"/>
      <c r="AB67" s="10">
        <f>IF(A67="","",IFERROR(Z67*VLOOKUP(G67,'Paramètres fiscaux'!$A$2:$D$5,4,FALSE),0))</f>
        <v/>
      </c>
      <c r="AC67" s="10">
        <f>IF(A67="","",IFERROR(Z67*AA67,0))</f>
        <v/>
      </c>
      <c r="AD67" s="10">
        <f>IF(A67="","",SUM(AB67:AC67))</f>
        <v/>
      </c>
      <c r="AE67" s="10">
        <f>IF(A67="","",Q67-X67)</f>
        <v/>
      </c>
      <c r="AF67" s="10">
        <f>IF(A67="","",AE67-AD67)</f>
        <v/>
      </c>
      <c r="AG67" s="11">
        <f>IF(A67="","",IFERROR(Q67/M67,0))</f>
        <v/>
      </c>
      <c r="AH67" s="11">
        <f>IF(A67="","",IFERROR(AE67/M67,0))</f>
        <v/>
      </c>
      <c r="AI67" s="11">
        <f>IF(A67="","",IFERROR(AF67/M67,0))</f>
        <v/>
      </c>
      <c r="AJ67" s="10">
        <f>IF(A67="","",IFERROR(AF67/12,0))</f>
        <v/>
      </c>
    </row>
    <row r="68">
      <c r="A68" s="2" t="n"/>
      <c r="B68" s="3" t="n"/>
      <c r="C68" s="4" t="n"/>
      <c r="D68" s="3" t="n"/>
      <c r="E68" s="3" t="n"/>
      <c r="F68" s="3" t="n"/>
      <c r="G68" s="3" t="n"/>
      <c r="H68" s="5" t="n"/>
      <c r="I68" s="6" t="n"/>
      <c r="J68" s="6" t="n"/>
      <c r="K68" s="6" t="n"/>
      <c r="L68" s="6" t="n"/>
      <c r="M68" s="7">
        <f>IF(A68="","",SUM(I68:L68))</f>
        <v/>
      </c>
      <c r="N68" s="6" t="n"/>
      <c r="O68" s="6" t="n"/>
      <c r="P68" s="8" t="n"/>
      <c r="Q68" s="7">
        <f>IF(A68="","",N68*12*(1-P68))</f>
        <v/>
      </c>
      <c r="R68" s="6" t="n"/>
      <c r="S68" s="6" t="n"/>
      <c r="T68" s="6" t="n"/>
      <c r="U68" s="6" t="n"/>
      <c r="V68" s="6" t="n"/>
      <c r="W68" s="6" t="n"/>
      <c r="X68" s="7">
        <f>IF(A68="","",SUM(R68:W68))</f>
        <v/>
      </c>
      <c r="Y68" s="7">
        <f>IF(A68="","",Q68-X68)</f>
        <v/>
      </c>
      <c r="Z68" s="7">
        <f>IF(A68="","",IF(G68="Micro-foncier",MAX(0,Q68*70%),IF(G68="Réel foncier",MAX(0,Y68),IF(G68="LMNP réel",MAX(0,Y68-L68),MAX(0,Y68)))))</f>
        <v/>
      </c>
      <c r="AA68" s="8" t="n"/>
      <c r="AB68" s="7">
        <f>IF(A68="","",IFERROR(Z68*VLOOKUP(G68,'Paramètres fiscaux'!$A$2:$D$5,4,FALSE),0))</f>
        <v/>
      </c>
      <c r="AC68" s="7">
        <f>IF(A68="","",IFERROR(Z68*AA68,0))</f>
        <v/>
      </c>
      <c r="AD68" s="7">
        <f>IF(A68="","",SUM(AB68:AC68))</f>
        <v/>
      </c>
      <c r="AE68" s="7">
        <f>IF(A68="","",Q68-X68)</f>
        <v/>
      </c>
      <c r="AF68" s="7">
        <f>IF(A68="","",AE68-AD68)</f>
        <v/>
      </c>
      <c r="AG68" s="9">
        <f>IF(A68="","",IFERROR(Q68/M68,0))</f>
        <v/>
      </c>
      <c r="AH68" s="9">
        <f>IF(A68="","",IFERROR(AE68/M68,0))</f>
        <v/>
      </c>
      <c r="AI68" s="9">
        <f>IF(A68="","",IFERROR(AF68/M68,0))</f>
        <v/>
      </c>
      <c r="AJ68" s="7">
        <f>IF(A68="","",IFERROR(AF68/12,0))</f>
        <v/>
      </c>
    </row>
    <row r="69">
      <c r="A69" s="2" t="n"/>
      <c r="B69" s="3" t="n"/>
      <c r="C69" s="4" t="n"/>
      <c r="D69" s="3" t="n"/>
      <c r="E69" s="3" t="n"/>
      <c r="F69" s="3" t="n"/>
      <c r="G69" s="3" t="n"/>
      <c r="H69" s="5" t="n"/>
      <c r="I69" s="6" t="n"/>
      <c r="J69" s="6" t="n"/>
      <c r="K69" s="6" t="n"/>
      <c r="L69" s="6" t="n"/>
      <c r="M69" s="10">
        <f>IF(A69="","",SUM(I69:L69))</f>
        <v/>
      </c>
      <c r="N69" s="6" t="n"/>
      <c r="O69" s="6" t="n"/>
      <c r="P69" s="8" t="n"/>
      <c r="Q69" s="10">
        <f>IF(A69="","",N69*12*(1-P69))</f>
        <v/>
      </c>
      <c r="R69" s="6" t="n"/>
      <c r="S69" s="6" t="n"/>
      <c r="T69" s="6" t="n"/>
      <c r="U69" s="6" t="n"/>
      <c r="V69" s="6" t="n"/>
      <c r="W69" s="6" t="n"/>
      <c r="X69" s="10">
        <f>IF(A69="","",SUM(R69:W69))</f>
        <v/>
      </c>
      <c r="Y69" s="10">
        <f>IF(A69="","",Q69-X69)</f>
        <v/>
      </c>
      <c r="Z69" s="10">
        <f>IF(A69="","",IF(G69="Micro-foncier",MAX(0,Q69*70%),IF(G69="Réel foncier",MAX(0,Y69),IF(G69="LMNP réel",MAX(0,Y69-L69),MAX(0,Y69)))))</f>
        <v/>
      </c>
      <c r="AA69" s="8" t="n"/>
      <c r="AB69" s="10">
        <f>IF(A69="","",IFERROR(Z69*VLOOKUP(G69,'Paramètres fiscaux'!$A$2:$D$5,4,FALSE),0))</f>
        <v/>
      </c>
      <c r="AC69" s="10">
        <f>IF(A69="","",IFERROR(Z69*AA69,0))</f>
        <v/>
      </c>
      <c r="AD69" s="10">
        <f>IF(A69="","",SUM(AB69:AC69))</f>
        <v/>
      </c>
      <c r="AE69" s="10">
        <f>IF(A69="","",Q69-X69)</f>
        <v/>
      </c>
      <c r="AF69" s="10">
        <f>IF(A69="","",AE69-AD69)</f>
        <v/>
      </c>
      <c r="AG69" s="11">
        <f>IF(A69="","",IFERROR(Q69/M69,0))</f>
        <v/>
      </c>
      <c r="AH69" s="11">
        <f>IF(A69="","",IFERROR(AE69/M69,0))</f>
        <v/>
      </c>
      <c r="AI69" s="11">
        <f>IF(A69="","",IFERROR(AF69/M69,0))</f>
        <v/>
      </c>
      <c r="AJ69" s="10">
        <f>IF(A69="","",IFERROR(AF69/12,0))</f>
        <v/>
      </c>
    </row>
    <row r="70">
      <c r="A70" s="2" t="n"/>
      <c r="B70" s="3" t="n"/>
      <c r="C70" s="4" t="n"/>
      <c r="D70" s="3" t="n"/>
      <c r="E70" s="3" t="n"/>
      <c r="F70" s="3" t="n"/>
      <c r="G70" s="3" t="n"/>
      <c r="H70" s="5" t="n"/>
      <c r="I70" s="6" t="n"/>
      <c r="J70" s="6" t="n"/>
      <c r="K70" s="6" t="n"/>
      <c r="L70" s="6" t="n"/>
      <c r="M70" s="7">
        <f>IF(A70="","",SUM(I70:L70))</f>
        <v/>
      </c>
      <c r="N70" s="6" t="n"/>
      <c r="O70" s="6" t="n"/>
      <c r="P70" s="8" t="n"/>
      <c r="Q70" s="7">
        <f>IF(A70="","",N70*12*(1-P70))</f>
        <v/>
      </c>
      <c r="R70" s="6" t="n"/>
      <c r="S70" s="6" t="n"/>
      <c r="T70" s="6" t="n"/>
      <c r="U70" s="6" t="n"/>
      <c r="V70" s="6" t="n"/>
      <c r="W70" s="6" t="n"/>
      <c r="X70" s="7">
        <f>IF(A70="","",SUM(R70:W70))</f>
        <v/>
      </c>
      <c r="Y70" s="7">
        <f>IF(A70="","",Q70-X70)</f>
        <v/>
      </c>
      <c r="Z70" s="7">
        <f>IF(A70="","",IF(G70="Micro-foncier",MAX(0,Q70*70%),IF(G70="Réel foncier",MAX(0,Y70),IF(G70="LMNP réel",MAX(0,Y70-L70),MAX(0,Y70)))))</f>
        <v/>
      </c>
      <c r="AA70" s="8" t="n"/>
      <c r="AB70" s="7">
        <f>IF(A70="","",IFERROR(Z70*VLOOKUP(G70,'Paramètres fiscaux'!$A$2:$D$5,4,FALSE),0))</f>
        <v/>
      </c>
      <c r="AC70" s="7">
        <f>IF(A70="","",IFERROR(Z70*AA70,0))</f>
        <v/>
      </c>
      <c r="AD70" s="7">
        <f>IF(A70="","",SUM(AB70:AC70))</f>
        <v/>
      </c>
      <c r="AE70" s="7">
        <f>IF(A70="","",Q70-X70)</f>
        <v/>
      </c>
      <c r="AF70" s="7">
        <f>IF(A70="","",AE70-AD70)</f>
        <v/>
      </c>
      <c r="AG70" s="9">
        <f>IF(A70="","",IFERROR(Q70/M70,0))</f>
        <v/>
      </c>
      <c r="AH70" s="9">
        <f>IF(A70="","",IFERROR(AE70/M70,0))</f>
        <v/>
      </c>
      <c r="AI70" s="9">
        <f>IF(A70="","",IFERROR(AF70/M70,0))</f>
        <v/>
      </c>
      <c r="AJ70" s="7">
        <f>IF(A70="","",IFERROR(AF70/12,0))</f>
        <v/>
      </c>
    </row>
    <row r="71">
      <c r="A71" s="2" t="n"/>
      <c r="B71" s="3" t="n"/>
      <c r="C71" s="4" t="n"/>
      <c r="D71" s="3" t="n"/>
      <c r="E71" s="3" t="n"/>
      <c r="F71" s="3" t="n"/>
      <c r="G71" s="3" t="n"/>
      <c r="H71" s="5" t="n"/>
      <c r="I71" s="6" t="n"/>
      <c r="J71" s="6" t="n"/>
      <c r="K71" s="6" t="n"/>
      <c r="L71" s="6" t="n"/>
      <c r="M71" s="10">
        <f>IF(A71="","",SUM(I71:L71))</f>
        <v/>
      </c>
      <c r="N71" s="6" t="n"/>
      <c r="O71" s="6" t="n"/>
      <c r="P71" s="8" t="n"/>
      <c r="Q71" s="10">
        <f>IF(A71="","",N71*12*(1-P71))</f>
        <v/>
      </c>
      <c r="R71" s="6" t="n"/>
      <c r="S71" s="6" t="n"/>
      <c r="T71" s="6" t="n"/>
      <c r="U71" s="6" t="n"/>
      <c r="V71" s="6" t="n"/>
      <c r="W71" s="6" t="n"/>
      <c r="X71" s="10">
        <f>IF(A71="","",SUM(R71:W71))</f>
        <v/>
      </c>
      <c r="Y71" s="10">
        <f>IF(A71="","",Q71-X71)</f>
        <v/>
      </c>
      <c r="Z71" s="10">
        <f>IF(A71="","",IF(G71="Micro-foncier",MAX(0,Q71*70%),IF(G71="Réel foncier",MAX(0,Y71),IF(G71="LMNP réel",MAX(0,Y71-L71),MAX(0,Y71)))))</f>
        <v/>
      </c>
      <c r="AA71" s="8" t="n"/>
      <c r="AB71" s="10">
        <f>IF(A71="","",IFERROR(Z71*VLOOKUP(G71,'Paramètres fiscaux'!$A$2:$D$5,4,FALSE),0))</f>
        <v/>
      </c>
      <c r="AC71" s="10">
        <f>IF(A71="","",IFERROR(Z71*AA71,0))</f>
        <v/>
      </c>
      <c r="AD71" s="10">
        <f>IF(A71="","",SUM(AB71:AC71))</f>
        <v/>
      </c>
      <c r="AE71" s="10">
        <f>IF(A71="","",Q71-X71)</f>
        <v/>
      </c>
      <c r="AF71" s="10">
        <f>IF(A71="","",AE71-AD71)</f>
        <v/>
      </c>
      <c r="AG71" s="11">
        <f>IF(A71="","",IFERROR(Q71/M71,0))</f>
        <v/>
      </c>
      <c r="AH71" s="11">
        <f>IF(A71="","",IFERROR(AE71/M71,0))</f>
        <v/>
      </c>
      <c r="AI71" s="11">
        <f>IF(A71="","",IFERROR(AF71/M71,0))</f>
        <v/>
      </c>
      <c r="AJ71" s="10">
        <f>IF(A71="","",IFERROR(AF71/12,0))</f>
        <v/>
      </c>
    </row>
    <row r="72">
      <c r="A72" s="2" t="n"/>
      <c r="B72" s="3" t="n"/>
      <c r="C72" s="4" t="n"/>
      <c r="D72" s="3" t="n"/>
      <c r="E72" s="3" t="n"/>
      <c r="F72" s="3" t="n"/>
      <c r="G72" s="3" t="n"/>
      <c r="H72" s="5" t="n"/>
      <c r="I72" s="6" t="n"/>
      <c r="J72" s="6" t="n"/>
      <c r="K72" s="6" t="n"/>
      <c r="L72" s="6" t="n"/>
      <c r="M72" s="7">
        <f>IF(A72="","",SUM(I72:L72))</f>
        <v/>
      </c>
      <c r="N72" s="6" t="n"/>
      <c r="O72" s="6" t="n"/>
      <c r="P72" s="8" t="n"/>
      <c r="Q72" s="7">
        <f>IF(A72="","",N72*12*(1-P72))</f>
        <v/>
      </c>
      <c r="R72" s="6" t="n"/>
      <c r="S72" s="6" t="n"/>
      <c r="T72" s="6" t="n"/>
      <c r="U72" s="6" t="n"/>
      <c r="V72" s="6" t="n"/>
      <c r="W72" s="6" t="n"/>
      <c r="X72" s="7">
        <f>IF(A72="","",SUM(R72:W72))</f>
        <v/>
      </c>
      <c r="Y72" s="7">
        <f>IF(A72="","",Q72-X72)</f>
        <v/>
      </c>
      <c r="Z72" s="7">
        <f>IF(A72="","",IF(G72="Micro-foncier",MAX(0,Q72*70%),IF(G72="Réel foncier",MAX(0,Y72),IF(G72="LMNP réel",MAX(0,Y72-L72),MAX(0,Y72)))))</f>
        <v/>
      </c>
      <c r="AA72" s="8" t="n"/>
      <c r="AB72" s="7">
        <f>IF(A72="","",IFERROR(Z72*VLOOKUP(G72,'Paramètres fiscaux'!$A$2:$D$5,4,FALSE),0))</f>
        <v/>
      </c>
      <c r="AC72" s="7">
        <f>IF(A72="","",IFERROR(Z72*AA72,0))</f>
        <v/>
      </c>
      <c r="AD72" s="7">
        <f>IF(A72="","",SUM(AB72:AC72))</f>
        <v/>
      </c>
      <c r="AE72" s="7">
        <f>IF(A72="","",Q72-X72)</f>
        <v/>
      </c>
      <c r="AF72" s="7">
        <f>IF(A72="","",AE72-AD72)</f>
        <v/>
      </c>
      <c r="AG72" s="9">
        <f>IF(A72="","",IFERROR(Q72/M72,0))</f>
        <v/>
      </c>
      <c r="AH72" s="9">
        <f>IF(A72="","",IFERROR(AE72/M72,0))</f>
        <v/>
      </c>
      <c r="AI72" s="9">
        <f>IF(A72="","",IFERROR(AF72/M72,0))</f>
        <v/>
      </c>
      <c r="AJ72" s="7">
        <f>IF(A72="","",IFERROR(AF72/12,0))</f>
        <v/>
      </c>
    </row>
    <row r="73">
      <c r="A73" s="2" t="n"/>
      <c r="B73" s="3" t="n"/>
      <c r="C73" s="4" t="n"/>
      <c r="D73" s="3" t="n"/>
      <c r="E73" s="3" t="n"/>
      <c r="F73" s="3" t="n"/>
      <c r="G73" s="3" t="n"/>
      <c r="H73" s="5" t="n"/>
      <c r="I73" s="6" t="n"/>
      <c r="J73" s="6" t="n"/>
      <c r="K73" s="6" t="n"/>
      <c r="L73" s="6" t="n"/>
      <c r="M73" s="10">
        <f>IF(A73="","",SUM(I73:L73))</f>
        <v/>
      </c>
      <c r="N73" s="6" t="n"/>
      <c r="O73" s="6" t="n"/>
      <c r="P73" s="8" t="n"/>
      <c r="Q73" s="10">
        <f>IF(A73="","",N73*12*(1-P73))</f>
        <v/>
      </c>
      <c r="R73" s="6" t="n"/>
      <c r="S73" s="6" t="n"/>
      <c r="T73" s="6" t="n"/>
      <c r="U73" s="6" t="n"/>
      <c r="V73" s="6" t="n"/>
      <c r="W73" s="6" t="n"/>
      <c r="X73" s="10">
        <f>IF(A73="","",SUM(R73:W73))</f>
        <v/>
      </c>
      <c r="Y73" s="10">
        <f>IF(A73="","",Q73-X73)</f>
        <v/>
      </c>
      <c r="Z73" s="10">
        <f>IF(A73="","",IF(G73="Micro-foncier",MAX(0,Q73*70%),IF(G73="Réel foncier",MAX(0,Y73),IF(G73="LMNP réel",MAX(0,Y73-L73),MAX(0,Y73)))))</f>
        <v/>
      </c>
      <c r="AA73" s="8" t="n"/>
      <c r="AB73" s="10">
        <f>IF(A73="","",IFERROR(Z73*VLOOKUP(G73,'Paramètres fiscaux'!$A$2:$D$5,4,FALSE),0))</f>
        <v/>
      </c>
      <c r="AC73" s="10">
        <f>IF(A73="","",IFERROR(Z73*AA73,0))</f>
        <v/>
      </c>
      <c r="AD73" s="10">
        <f>IF(A73="","",SUM(AB73:AC73))</f>
        <v/>
      </c>
      <c r="AE73" s="10">
        <f>IF(A73="","",Q73-X73)</f>
        <v/>
      </c>
      <c r="AF73" s="10">
        <f>IF(A73="","",AE73-AD73)</f>
        <v/>
      </c>
      <c r="AG73" s="11">
        <f>IF(A73="","",IFERROR(Q73/M73,0))</f>
        <v/>
      </c>
      <c r="AH73" s="11">
        <f>IF(A73="","",IFERROR(AE73/M73,0))</f>
        <v/>
      </c>
      <c r="AI73" s="11">
        <f>IF(A73="","",IFERROR(AF73/M73,0))</f>
        <v/>
      </c>
      <c r="AJ73" s="10">
        <f>IF(A73="","",IFERROR(AF73/12,0))</f>
        <v/>
      </c>
    </row>
    <row r="74">
      <c r="A74" s="2" t="n"/>
      <c r="B74" s="3" t="n"/>
      <c r="C74" s="4" t="n"/>
      <c r="D74" s="3" t="n"/>
      <c r="E74" s="3" t="n"/>
      <c r="F74" s="3" t="n"/>
      <c r="G74" s="3" t="n"/>
      <c r="H74" s="5" t="n"/>
      <c r="I74" s="6" t="n"/>
      <c r="J74" s="6" t="n"/>
      <c r="K74" s="6" t="n"/>
      <c r="L74" s="6" t="n"/>
      <c r="M74" s="7">
        <f>IF(A74="","",SUM(I74:L74))</f>
        <v/>
      </c>
      <c r="N74" s="6" t="n"/>
      <c r="O74" s="6" t="n"/>
      <c r="P74" s="8" t="n"/>
      <c r="Q74" s="7">
        <f>IF(A74="","",N74*12*(1-P74))</f>
        <v/>
      </c>
      <c r="R74" s="6" t="n"/>
      <c r="S74" s="6" t="n"/>
      <c r="T74" s="6" t="n"/>
      <c r="U74" s="6" t="n"/>
      <c r="V74" s="6" t="n"/>
      <c r="W74" s="6" t="n"/>
      <c r="X74" s="7">
        <f>IF(A74="","",SUM(R74:W74))</f>
        <v/>
      </c>
      <c r="Y74" s="7">
        <f>IF(A74="","",Q74-X74)</f>
        <v/>
      </c>
      <c r="Z74" s="7">
        <f>IF(A74="","",IF(G74="Micro-foncier",MAX(0,Q74*70%),IF(G74="Réel foncier",MAX(0,Y74),IF(G74="LMNP réel",MAX(0,Y74-L74),MAX(0,Y74)))))</f>
        <v/>
      </c>
      <c r="AA74" s="8" t="n"/>
      <c r="AB74" s="7">
        <f>IF(A74="","",IFERROR(Z74*VLOOKUP(G74,'Paramètres fiscaux'!$A$2:$D$5,4,FALSE),0))</f>
        <v/>
      </c>
      <c r="AC74" s="7">
        <f>IF(A74="","",IFERROR(Z74*AA74,0))</f>
        <v/>
      </c>
      <c r="AD74" s="7">
        <f>IF(A74="","",SUM(AB74:AC74))</f>
        <v/>
      </c>
      <c r="AE74" s="7">
        <f>IF(A74="","",Q74-X74)</f>
        <v/>
      </c>
      <c r="AF74" s="7">
        <f>IF(A74="","",AE74-AD74)</f>
        <v/>
      </c>
      <c r="AG74" s="9">
        <f>IF(A74="","",IFERROR(Q74/M74,0))</f>
        <v/>
      </c>
      <c r="AH74" s="9">
        <f>IF(A74="","",IFERROR(AE74/M74,0))</f>
        <v/>
      </c>
      <c r="AI74" s="9">
        <f>IF(A74="","",IFERROR(AF74/M74,0))</f>
        <v/>
      </c>
      <c r="AJ74" s="7">
        <f>IF(A74="","",IFERROR(AF74/12,0))</f>
        <v/>
      </c>
    </row>
    <row r="75">
      <c r="A75" s="2" t="n"/>
      <c r="B75" s="3" t="n"/>
      <c r="C75" s="4" t="n"/>
      <c r="D75" s="3" t="n"/>
      <c r="E75" s="3" t="n"/>
      <c r="F75" s="3" t="n"/>
      <c r="G75" s="3" t="n"/>
      <c r="H75" s="5" t="n"/>
      <c r="I75" s="6" t="n"/>
      <c r="J75" s="6" t="n"/>
      <c r="K75" s="6" t="n"/>
      <c r="L75" s="6" t="n"/>
      <c r="M75" s="10">
        <f>IF(A75="","",SUM(I75:L75))</f>
        <v/>
      </c>
      <c r="N75" s="6" t="n"/>
      <c r="O75" s="6" t="n"/>
      <c r="P75" s="8" t="n"/>
      <c r="Q75" s="10">
        <f>IF(A75="","",N75*12*(1-P75))</f>
        <v/>
      </c>
      <c r="R75" s="6" t="n"/>
      <c r="S75" s="6" t="n"/>
      <c r="T75" s="6" t="n"/>
      <c r="U75" s="6" t="n"/>
      <c r="V75" s="6" t="n"/>
      <c r="W75" s="6" t="n"/>
      <c r="X75" s="10">
        <f>IF(A75="","",SUM(R75:W75))</f>
        <v/>
      </c>
      <c r="Y75" s="10">
        <f>IF(A75="","",Q75-X75)</f>
        <v/>
      </c>
      <c r="Z75" s="10">
        <f>IF(A75="","",IF(G75="Micro-foncier",MAX(0,Q75*70%),IF(G75="Réel foncier",MAX(0,Y75),IF(G75="LMNP réel",MAX(0,Y75-L75),MAX(0,Y75)))))</f>
        <v/>
      </c>
      <c r="AA75" s="8" t="n"/>
      <c r="AB75" s="10">
        <f>IF(A75="","",IFERROR(Z75*VLOOKUP(G75,'Paramètres fiscaux'!$A$2:$D$5,4,FALSE),0))</f>
        <v/>
      </c>
      <c r="AC75" s="10">
        <f>IF(A75="","",IFERROR(Z75*AA75,0))</f>
        <v/>
      </c>
      <c r="AD75" s="10">
        <f>IF(A75="","",SUM(AB75:AC75))</f>
        <v/>
      </c>
      <c r="AE75" s="10">
        <f>IF(A75="","",Q75-X75)</f>
        <v/>
      </c>
      <c r="AF75" s="10">
        <f>IF(A75="","",AE75-AD75)</f>
        <v/>
      </c>
      <c r="AG75" s="11">
        <f>IF(A75="","",IFERROR(Q75/M75,0))</f>
        <v/>
      </c>
      <c r="AH75" s="11">
        <f>IF(A75="","",IFERROR(AE75/M75,0))</f>
        <v/>
      </c>
      <c r="AI75" s="11">
        <f>IF(A75="","",IFERROR(AF75/M75,0))</f>
        <v/>
      </c>
      <c r="AJ75" s="10">
        <f>IF(A75="","",IFERROR(AF75/12,0))</f>
        <v/>
      </c>
    </row>
    <row r="76">
      <c r="A76" s="2" t="n"/>
      <c r="B76" s="3" t="n"/>
      <c r="C76" s="4" t="n"/>
      <c r="D76" s="3" t="n"/>
      <c r="E76" s="3" t="n"/>
      <c r="F76" s="3" t="n"/>
      <c r="G76" s="3" t="n"/>
      <c r="H76" s="5" t="n"/>
      <c r="I76" s="6" t="n"/>
      <c r="J76" s="6" t="n"/>
      <c r="K76" s="6" t="n"/>
      <c r="L76" s="6" t="n"/>
      <c r="M76" s="7">
        <f>IF(A76="","",SUM(I76:L76))</f>
        <v/>
      </c>
      <c r="N76" s="6" t="n"/>
      <c r="O76" s="6" t="n"/>
      <c r="P76" s="8" t="n"/>
      <c r="Q76" s="7">
        <f>IF(A76="","",N76*12*(1-P76))</f>
        <v/>
      </c>
      <c r="R76" s="6" t="n"/>
      <c r="S76" s="6" t="n"/>
      <c r="T76" s="6" t="n"/>
      <c r="U76" s="6" t="n"/>
      <c r="V76" s="6" t="n"/>
      <c r="W76" s="6" t="n"/>
      <c r="X76" s="7">
        <f>IF(A76="","",SUM(R76:W76))</f>
        <v/>
      </c>
      <c r="Y76" s="7">
        <f>IF(A76="","",Q76-X76)</f>
        <v/>
      </c>
      <c r="Z76" s="7">
        <f>IF(A76="","",IF(G76="Micro-foncier",MAX(0,Q76*70%),IF(G76="Réel foncier",MAX(0,Y76),IF(G76="LMNP réel",MAX(0,Y76-L76),MAX(0,Y76)))))</f>
        <v/>
      </c>
      <c r="AA76" s="8" t="n"/>
      <c r="AB76" s="7">
        <f>IF(A76="","",IFERROR(Z76*VLOOKUP(G76,'Paramètres fiscaux'!$A$2:$D$5,4,FALSE),0))</f>
        <v/>
      </c>
      <c r="AC76" s="7">
        <f>IF(A76="","",IFERROR(Z76*AA76,0))</f>
        <v/>
      </c>
      <c r="AD76" s="7">
        <f>IF(A76="","",SUM(AB76:AC76))</f>
        <v/>
      </c>
      <c r="AE76" s="7">
        <f>IF(A76="","",Q76-X76)</f>
        <v/>
      </c>
      <c r="AF76" s="7">
        <f>IF(A76="","",AE76-AD76)</f>
        <v/>
      </c>
      <c r="AG76" s="9">
        <f>IF(A76="","",IFERROR(Q76/M76,0))</f>
        <v/>
      </c>
      <c r="AH76" s="9">
        <f>IF(A76="","",IFERROR(AE76/M76,0))</f>
        <v/>
      </c>
      <c r="AI76" s="9">
        <f>IF(A76="","",IFERROR(AF76/M76,0))</f>
        <v/>
      </c>
      <c r="AJ76" s="7">
        <f>IF(A76="","",IFERROR(AF76/12,0))</f>
        <v/>
      </c>
    </row>
    <row r="77">
      <c r="A77" s="2" t="n"/>
      <c r="B77" s="3" t="n"/>
      <c r="C77" s="4" t="n"/>
      <c r="D77" s="3" t="n"/>
      <c r="E77" s="3" t="n"/>
      <c r="F77" s="3" t="n"/>
      <c r="G77" s="3" t="n"/>
      <c r="H77" s="5" t="n"/>
      <c r="I77" s="6" t="n"/>
      <c r="J77" s="6" t="n"/>
      <c r="K77" s="6" t="n"/>
      <c r="L77" s="6" t="n"/>
      <c r="M77" s="10">
        <f>IF(A77="","",SUM(I77:L77))</f>
        <v/>
      </c>
      <c r="N77" s="6" t="n"/>
      <c r="O77" s="6" t="n"/>
      <c r="P77" s="8" t="n"/>
      <c r="Q77" s="10">
        <f>IF(A77="","",N77*12*(1-P77))</f>
        <v/>
      </c>
      <c r="R77" s="6" t="n"/>
      <c r="S77" s="6" t="n"/>
      <c r="T77" s="6" t="n"/>
      <c r="U77" s="6" t="n"/>
      <c r="V77" s="6" t="n"/>
      <c r="W77" s="6" t="n"/>
      <c r="X77" s="10">
        <f>IF(A77="","",SUM(R77:W77))</f>
        <v/>
      </c>
      <c r="Y77" s="10">
        <f>IF(A77="","",Q77-X77)</f>
        <v/>
      </c>
      <c r="Z77" s="10">
        <f>IF(A77="","",IF(G77="Micro-foncier",MAX(0,Q77*70%),IF(G77="Réel foncier",MAX(0,Y77),IF(G77="LMNP réel",MAX(0,Y77-L77),MAX(0,Y77)))))</f>
        <v/>
      </c>
      <c r="AA77" s="8" t="n"/>
      <c r="AB77" s="10">
        <f>IF(A77="","",IFERROR(Z77*VLOOKUP(G77,'Paramètres fiscaux'!$A$2:$D$5,4,FALSE),0))</f>
        <v/>
      </c>
      <c r="AC77" s="10">
        <f>IF(A77="","",IFERROR(Z77*AA77,0))</f>
        <v/>
      </c>
      <c r="AD77" s="10">
        <f>IF(A77="","",SUM(AB77:AC77))</f>
        <v/>
      </c>
      <c r="AE77" s="10">
        <f>IF(A77="","",Q77-X77)</f>
        <v/>
      </c>
      <c r="AF77" s="10">
        <f>IF(A77="","",AE77-AD77)</f>
        <v/>
      </c>
      <c r="AG77" s="11">
        <f>IF(A77="","",IFERROR(Q77/M77,0))</f>
        <v/>
      </c>
      <c r="AH77" s="11">
        <f>IF(A77="","",IFERROR(AE77/M77,0))</f>
        <v/>
      </c>
      <c r="AI77" s="11">
        <f>IF(A77="","",IFERROR(AF77/M77,0))</f>
        <v/>
      </c>
      <c r="AJ77" s="10">
        <f>IF(A77="","",IFERROR(AF77/12,0))</f>
        <v/>
      </c>
    </row>
    <row r="78">
      <c r="A78" s="2" t="n"/>
      <c r="B78" s="3" t="n"/>
      <c r="C78" s="4" t="n"/>
      <c r="D78" s="3" t="n"/>
      <c r="E78" s="3" t="n"/>
      <c r="F78" s="3" t="n"/>
      <c r="G78" s="3" t="n"/>
      <c r="H78" s="5" t="n"/>
      <c r="I78" s="6" t="n"/>
      <c r="J78" s="6" t="n"/>
      <c r="K78" s="6" t="n"/>
      <c r="L78" s="6" t="n"/>
      <c r="M78" s="7">
        <f>IF(A78="","",SUM(I78:L78))</f>
        <v/>
      </c>
      <c r="N78" s="6" t="n"/>
      <c r="O78" s="6" t="n"/>
      <c r="P78" s="8" t="n"/>
      <c r="Q78" s="7">
        <f>IF(A78="","",N78*12*(1-P78))</f>
        <v/>
      </c>
      <c r="R78" s="6" t="n"/>
      <c r="S78" s="6" t="n"/>
      <c r="T78" s="6" t="n"/>
      <c r="U78" s="6" t="n"/>
      <c r="V78" s="6" t="n"/>
      <c r="W78" s="6" t="n"/>
      <c r="X78" s="7">
        <f>IF(A78="","",SUM(R78:W78))</f>
        <v/>
      </c>
      <c r="Y78" s="7">
        <f>IF(A78="","",Q78-X78)</f>
        <v/>
      </c>
      <c r="Z78" s="7">
        <f>IF(A78="","",IF(G78="Micro-foncier",MAX(0,Q78*70%),IF(G78="Réel foncier",MAX(0,Y78),IF(G78="LMNP réel",MAX(0,Y78-L78),MAX(0,Y78)))))</f>
        <v/>
      </c>
      <c r="AA78" s="8" t="n"/>
      <c r="AB78" s="7">
        <f>IF(A78="","",IFERROR(Z78*VLOOKUP(G78,'Paramètres fiscaux'!$A$2:$D$5,4,FALSE),0))</f>
        <v/>
      </c>
      <c r="AC78" s="7">
        <f>IF(A78="","",IFERROR(Z78*AA78,0))</f>
        <v/>
      </c>
      <c r="AD78" s="7">
        <f>IF(A78="","",SUM(AB78:AC78))</f>
        <v/>
      </c>
      <c r="AE78" s="7">
        <f>IF(A78="","",Q78-X78)</f>
        <v/>
      </c>
      <c r="AF78" s="7">
        <f>IF(A78="","",AE78-AD78)</f>
        <v/>
      </c>
      <c r="AG78" s="9">
        <f>IF(A78="","",IFERROR(Q78/M78,0))</f>
        <v/>
      </c>
      <c r="AH78" s="9">
        <f>IF(A78="","",IFERROR(AE78/M78,0))</f>
        <v/>
      </c>
      <c r="AI78" s="9">
        <f>IF(A78="","",IFERROR(AF78/M78,0))</f>
        <v/>
      </c>
      <c r="AJ78" s="7">
        <f>IF(A78="","",IFERROR(AF78/12,0))</f>
        <v/>
      </c>
    </row>
    <row r="79">
      <c r="A79" s="2" t="n"/>
      <c r="B79" s="3" t="n"/>
      <c r="C79" s="4" t="n"/>
      <c r="D79" s="3" t="n"/>
      <c r="E79" s="3" t="n"/>
      <c r="F79" s="3" t="n"/>
      <c r="G79" s="3" t="n"/>
      <c r="H79" s="5" t="n"/>
      <c r="I79" s="6" t="n"/>
      <c r="J79" s="6" t="n"/>
      <c r="K79" s="6" t="n"/>
      <c r="L79" s="6" t="n"/>
      <c r="M79" s="10">
        <f>IF(A79="","",SUM(I79:L79))</f>
        <v/>
      </c>
      <c r="N79" s="6" t="n"/>
      <c r="O79" s="6" t="n"/>
      <c r="P79" s="8" t="n"/>
      <c r="Q79" s="10">
        <f>IF(A79="","",N79*12*(1-P79))</f>
        <v/>
      </c>
      <c r="R79" s="6" t="n"/>
      <c r="S79" s="6" t="n"/>
      <c r="T79" s="6" t="n"/>
      <c r="U79" s="6" t="n"/>
      <c r="V79" s="6" t="n"/>
      <c r="W79" s="6" t="n"/>
      <c r="X79" s="10">
        <f>IF(A79="","",SUM(R79:W79))</f>
        <v/>
      </c>
      <c r="Y79" s="10">
        <f>IF(A79="","",Q79-X79)</f>
        <v/>
      </c>
      <c r="Z79" s="10">
        <f>IF(A79="","",IF(G79="Micro-foncier",MAX(0,Q79*70%),IF(G79="Réel foncier",MAX(0,Y79),IF(G79="LMNP réel",MAX(0,Y79-L79),MAX(0,Y79)))))</f>
        <v/>
      </c>
      <c r="AA79" s="8" t="n"/>
      <c r="AB79" s="10">
        <f>IF(A79="","",IFERROR(Z79*VLOOKUP(G79,'Paramètres fiscaux'!$A$2:$D$5,4,FALSE),0))</f>
        <v/>
      </c>
      <c r="AC79" s="10">
        <f>IF(A79="","",IFERROR(Z79*AA79,0))</f>
        <v/>
      </c>
      <c r="AD79" s="10">
        <f>IF(A79="","",SUM(AB79:AC79))</f>
        <v/>
      </c>
      <c r="AE79" s="10">
        <f>IF(A79="","",Q79-X79)</f>
        <v/>
      </c>
      <c r="AF79" s="10">
        <f>IF(A79="","",AE79-AD79)</f>
        <v/>
      </c>
      <c r="AG79" s="11">
        <f>IF(A79="","",IFERROR(Q79/M79,0))</f>
        <v/>
      </c>
      <c r="AH79" s="11">
        <f>IF(A79="","",IFERROR(AE79/M79,0))</f>
        <v/>
      </c>
      <c r="AI79" s="11">
        <f>IF(A79="","",IFERROR(AF79/M79,0))</f>
        <v/>
      </c>
      <c r="AJ79" s="10">
        <f>IF(A79="","",IFERROR(AF79/12,0))</f>
        <v/>
      </c>
    </row>
    <row r="80">
      <c r="A80" s="2" t="n"/>
      <c r="B80" s="3" t="n"/>
      <c r="C80" s="4" t="n"/>
      <c r="D80" s="3" t="n"/>
      <c r="E80" s="3" t="n"/>
      <c r="F80" s="3" t="n"/>
      <c r="G80" s="3" t="n"/>
      <c r="H80" s="5" t="n"/>
      <c r="I80" s="6" t="n"/>
      <c r="J80" s="6" t="n"/>
      <c r="K80" s="6" t="n"/>
      <c r="L80" s="6" t="n"/>
      <c r="M80" s="7">
        <f>IF(A80="","",SUM(I80:L80))</f>
        <v/>
      </c>
      <c r="N80" s="6" t="n"/>
      <c r="O80" s="6" t="n"/>
      <c r="P80" s="8" t="n"/>
      <c r="Q80" s="7">
        <f>IF(A80="","",N80*12*(1-P80))</f>
        <v/>
      </c>
      <c r="R80" s="6" t="n"/>
      <c r="S80" s="6" t="n"/>
      <c r="T80" s="6" t="n"/>
      <c r="U80" s="6" t="n"/>
      <c r="V80" s="6" t="n"/>
      <c r="W80" s="6" t="n"/>
      <c r="X80" s="7">
        <f>IF(A80="","",SUM(R80:W80))</f>
        <v/>
      </c>
      <c r="Y80" s="7">
        <f>IF(A80="","",Q80-X80)</f>
        <v/>
      </c>
      <c r="Z80" s="7">
        <f>IF(A80="","",IF(G80="Micro-foncier",MAX(0,Q80*70%),IF(G80="Réel foncier",MAX(0,Y80),IF(G80="LMNP réel",MAX(0,Y80-L80),MAX(0,Y80)))))</f>
        <v/>
      </c>
      <c r="AA80" s="8" t="n"/>
      <c r="AB80" s="7">
        <f>IF(A80="","",IFERROR(Z80*VLOOKUP(G80,'Paramètres fiscaux'!$A$2:$D$5,4,FALSE),0))</f>
        <v/>
      </c>
      <c r="AC80" s="7">
        <f>IF(A80="","",IFERROR(Z80*AA80,0))</f>
        <v/>
      </c>
      <c r="AD80" s="7">
        <f>IF(A80="","",SUM(AB80:AC80))</f>
        <v/>
      </c>
      <c r="AE80" s="7">
        <f>IF(A80="","",Q80-X80)</f>
        <v/>
      </c>
      <c r="AF80" s="7">
        <f>IF(A80="","",AE80-AD80)</f>
        <v/>
      </c>
      <c r="AG80" s="9">
        <f>IF(A80="","",IFERROR(Q80/M80,0))</f>
        <v/>
      </c>
      <c r="AH80" s="9">
        <f>IF(A80="","",IFERROR(AE80/M80,0))</f>
        <v/>
      </c>
      <c r="AI80" s="9">
        <f>IF(A80="","",IFERROR(AF80/M80,0))</f>
        <v/>
      </c>
      <c r="AJ80" s="7">
        <f>IF(A80="","",IFERROR(AF80/12,0))</f>
        <v/>
      </c>
    </row>
    <row r="81">
      <c r="A81" s="2" t="n"/>
      <c r="B81" s="3" t="n"/>
      <c r="C81" s="4" t="n"/>
      <c r="D81" s="3" t="n"/>
      <c r="E81" s="3" t="n"/>
      <c r="F81" s="3" t="n"/>
      <c r="G81" s="3" t="n"/>
      <c r="H81" s="5" t="n"/>
      <c r="I81" s="6" t="n"/>
      <c r="J81" s="6" t="n"/>
      <c r="K81" s="6" t="n"/>
      <c r="L81" s="6" t="n"/>
      <c r="M81" s="10">
        <f>IF(A81="","",SUM(I81:L81))</f>
        <v/>
      </c>
      <c r="N81" s="6" t="n"/>
      <c r="O81" s="6" t="n"/>
      <c r="P81" s="8" t="n"/>
      <c r="Q81" s="10">
        <f>IF(A81="","",N81*12*(1-P81))</f>
        <v/>
      </c>
      <c r="R81" s="6" t="n"/>
      <c r="S81" s="6" t="n"/>
      <c r="T81" s="6" t="n"/>
      <c r="U81" s="6" t="n"/>
      <c r="V81" s="6" t="n"/>
      <c r="W81" s="6" t="n"/>
      <c r="X81" s="10">
        <f>IF(A81="","",SUM(R81:W81))</f>
        <v/>
      </c>
      <c r="Y81" s="10">
        <f>IF(A81="","",Q81-X81)</f>
        <v/>
      </c>
      <c r="Z81" s="10">
        <f>IF(A81="","",IF(G81="Micro-foncier",MAX(0,Q81*70%),IF(G81="Réel foncier",MAX(0,Y81),IF(G81="LMNP réel",MAX(0,Y81-L81),MAX(0,Y81)))))</f>
        <v/>
      </c>
      <c r="AA81" s="8" t="n"/>
      <c r="AB81" s="10">
        <f>IF(A81="","",IFERROR(Z81*VLOOKUP(G81,'Paramètres fiscaux'!$A$2:$D$5,4,FALSE),0))</f>
        <v/>
      </c>
      <c r="AC81" s="10">
        <f>IF(A81="","",IFERROR(Z81*AA81,0))</f>
        <v/>
      </c>
      <c r="AD81" s="10">
        <f>IF(A81="","",SUM(AB81:AC81))</f>
        <v/>
      </c>
      <c r="AE81" s="10">
        <f>IF(A81="","",Q81-X81)</f>
        <v/>
      </c>
      <c r="AF81" s="10">
        <f>IF(A81="","",AE81-AD81)</f>
        <v/>
      </c>
      <c r="AG81" s="11">
        <f>IF(A81="","",IFERROR(Q81/M81,0))</f>
        <v/>
      </c>
      <c r="AH81" s="11">
        <f>IF(A81="","",IFERROR(AE81/M81,0))</f>
        <v/>
      </c>
      <c r="AI81" s="11">
        <f>IF(A81="","",IFERROR(AF81/M81,0))</f>
        <v/>
      </c>
      <c r="AJ81" s="10">
        <f>IF(A81="","",IFERROR(AF81/12,0))</f>
        <v/>
      </c>
    </row>
    <row r="82">
      <c r="A82" s="2" t="n"/>
      <c r="B82" s="3" t="n"/>
      <c r="C82" s="4" t="n"/>
      <c r="D82" s="3" t="n"/>
      <c r="E82" s="3" t="n"/>
      <c r="F82" s="3" t="n"/>
      <c r="G82" s="3" t="n"/>
      <c r="H82" s="5" t="n"/>
      <c r="I82" s="6" t="n"/>
      <c r="J82" s="6" t="n"/>
      <c r="K82" s="6" t="n"/>
      <c r="L82" s="6" t="n"/>
      <c r="M82" s="7">
        <f>IF(A82="","",SUM(I82:L82))</f>
        <v/>
      </c>
      <c r="N82" s="6" t="n"/>
      <c r="O82" s="6" t="n"/>
      <c r="P82" s="8" t="n"/>
      <c r="Q82" s="7">
        <f>IF(A82="","",N82*12*(1-P82))</f>
        <v/>
      </c>
      <c r="R82" s="6" t="n"/>
      <c r="S82" s="6" t="n"/>
      <c r="T82" s="6" t="n"/>
      <c r="U82" s="6" t="n"/>
      <c r="V82" s="6" t="n"/>
      <c r="W82" s="6" t="n"/>
      <c r="X82" s="7">
        <f>IF(A82="","",SUM(R82:W82))</f>
        <v/>
      </c>
      <c r="Y82" s="7">
        <f>IF(A82="","",Q82-X82)</f>
        <v/>
      </c>
      <c r="Z82" s="7">
        <f>IF(A82="","",IF(G82="Micro-foncier",MAX(0,Q82*70%),IF(G82="Réel foncier",MAX(0,Y82),IF(G82="LMNP réel",MAX(0,Y82-L82),MAX(0,Y82)))))</f>
        <v/>
      </c>
      <c r="AA82" s="8" t="n"/>
      <c r="AB82" s="7">
        <f>IF(A82="","",IFERROR(Z82*VLOOKUP(G82,'Paramètres fiscaux'!$A$2:$D$5,4,FALSE),0))</f>
        <v/>
      </c>
      <c r="AC82" s="7">
        <f>IF(A82="","",IFERROR(Z82*AA82,0))</f>
        <v/>
      </c>
      <c r="AD82" s="7">
        <f>IF(A82="","",SUM(AB82:AC82))</f>
        <v/>
      </c>
      <c r="AE82" s="7">
        <f>IF(A82="","",Q82-X82)</f>
        <v/>
      </c>
      <c r="AF82" s="7">
        <f>IF(A82="","",AE82-AD82)</f>
        <v/>
      </c>
      <c r="AG82" s="9">
        <f>IF(A82="","",IFERROR(Q82/M82,0))</f>
        <v/>
      </c>
      <c r="AH82" s="9">
        <f>IF(A82="","",IFERROR(AE82/M82,0))</f>
        <v/>
      </c>
      <c r="AI82" s="9">
        <f>IF(A82="","",IFERROR(AF82/M82,0))</f>
        <v/>
      </c>
      <c r="AJ82" s="7">
        <f>IF(A82="","",IFERROR(AF82/12,0))</f>
        <v/>
      </c>
    </row>
    <row r="83">
      <c r="A83" s="2" t="n"/>
      <c r="B83" s="3" t="n"/>
      <c r="C83" s="4" t="n"/>
      <c r="D83" s="3" t="n"/>
      <c r="E83" s="3" t="n"/>
      <c r="F83" s="3" t="n"/>
      <c r="G83" s="3" t="n"/>
      <c r="H83" s="5" t="n"/>
      <c r="I83" s="6" t="n"/>
      <c r="J83" s="6" t="n"/>
      <c r="K83" s="6" t="n"/>
      <c r="L83" s="6" t="n"/>
      <c r="M83" s="10">
        <f>IF(A83="","",SUM(I83:L83))</f>
        <v/>
      </c>
      <c r="N83" s="6" t="n"/>
      <c r="O83" s="6" t="n"/>
      <c r="P83" s="8" t="n"/>
      <c r="Q83" s="10">
        <f>IF(A83="","",N83*12*(1-P83))</f>
        <v/>
      </c>
      <c r="R83" s="6" t="n"/>
      <c r="S83" s="6" t="n"/>
      <c r="T83" s="6" t="n"/>
      <c r="U83" s="6" t="n"/>
      <c r="V83" s="6" t="n"/>
      <c r="W83" s="6" t="n"/>
      <c r="X83" s="10">
        <f>IF(A83="","",SUM(R83:W83))</f>
        <v/>
      </c>
      <c r="Y83" s="10">
        <f>IF(A83="","",Q83-X83)</f>
        <v/>
      </c>
      <c r="Z83" s="10">
        <f>IF(A83="","",IF(G83="Micro-foncier",MAX(0,Q83*70%),IF(G83="Réel foncier",MAX(0,Y83),IF(G83="LMNP réel",MAX(0,Y83-L83),MAX(0,Y83)))))</f>
        <v/>
      </c>
      <c r="AA83" s="8" t="n"/>
      <c r="AB83" s="10">
        <f>IF(A83="","",IFERROR(Z83*VLOOKUP(G83,'Paramètres fiscaux'!$A$2:$D$5,4,FALSE),0))</f>
        <v/>
      </c>
      <c r="AC83" s="10">
        <f>IF(A83="","",IFERROR(Z83*AA83,0))</f>
        <v/>
      </c>
      <c r="AD83" s="10">
        <f>IF(A83="","",SUM(AB83:AC83))</f>
        <v/>
      </c>
      <c r="AE83" s="10">
        <f>IF(A83="","",Q83-X83)</f>
        <v/>
      </c>
      <c r="AF83" s="10">
        <f>IF(A83="","",AE83-AD83)</f>
        <v/>
      </c>
      <c r="AG83" s="11">
        <f>IF(A83="","",IFERROR(Q83/M83,0))</f>
        <v/>
      </c>
      <c r="AH83" s="11">
        <f>IF(A83="","",IFERROR(AE83/M83,0))</f>
        <v/>
      </c>
      <c r="AI83" s="11">
        <f>IF(A83="","",IFERROR(AF83/M83,0))</f>
        <v/>
      </c>
      <c r="AJ83" s="10">
        <f>IF(A83="","",IFERROR(AF83/12,0))</f>
        <v/>
      </c>
    </row>
    <row r="84">
      <c r="A84" s="2" t="n"/>
      <c r="B84" s="3" t="n"/>
      <c r="C84" s="4" t="n"/>
      <c r="D84" s="3" t="n"/>
      <c r="E84" s="3" t="n"/>
      <c r="F84" s="3" t="n"/>
      <c r="G84" s="3" t="n"/>
      <c r="H84" s="5" t="n"/>
      <c r="I84" s="6" t="n"/>
      <c r="J84" s="6" t="n"/>
      <c r="K84" s="6" t="n"/>
      <c r="L84" s="6" t="n"/>
      <c r="M84" s="7">
        <f>IF(A84="","",SUM(I84:L84))</f>
        <v/>
      </c>
      <c r="N84" s="6" t="n"/>
      <c r="O84" s="6" t="n"/>
      <c r="P84" s="8" t="n"/>
      <c r="Q84" s="7">
        <f>IF(A84="","",N84*12*(1-P84))</f>
        <v/>
      </c>
      <c r="R84" s="6" t="n"/>
      <c r="S84" s="6" t="n"/>
      <c r="T84" s="6" t="n"/>
      <c r="U84" s="6" t="n"/>
      <c r="V84" s="6" t="n"/>
      <c r="W84" s="6" t="n"/>
      <c r="X84" s="7">
        <f>IF(A84="","",SUM(R84:W84))</f>
        <v/>
      </c>
      <c r="Y84" s="7">
        <f>IF(A84="","",Q84-X84)</f>
        <v/>
      </c>
      <c r="Z84" s="7">
        <f>IF(A84="","",IF(G84="Micro-foncier",MAX(0,Q84*70%),IF(G84="Réel foncier",MAX(0,Y84),IF(G84="LMNP réel",MAX(0,Y84-L84),MAX(0,Y84)))))</f>
        <v/>
      </c>
      <c r="AA84" s="8" t="n"/>
      <c r="AB84" s="7">
        <f>IF(A84="","",IFERROR(Z84*VLOOKUP(G84,'Paramètres fiscaux'!$A$2:$D$5,4,FALSE),0))</f>
        <v/>
      </c>
      <c r="AC84" s="7">
        <f>IF(A84="","",IFERROR(Z84*AA84,0))</f>
        <v/>
      </c>
      <c r="AD84" s="7">
        <f>IF(A84="","",SUM(AB84:AC84))</f>
        <v/>
      </c>
      <c r="AE84" s="7">
        <f>IF(A84="","",Q84-X84)</f>
        <v/>
      </c>
      <c r="AF84" s="7">
        <f>IF(A84="","",AE84-AD84)</f>
        <v/>
      </c>
      <c r="AG84" s="9">
        <f>IF(A84="","",IFERROR(Q84/M84,0))</f>
        <v/>
      </c>
      <c r="AH84" s="9">
        <f>IF(A84="","",IFERROR(AE84/M84,0))</f>
        <v/>
      </c>
      <c r="AI84" s="9">
        <f>IF(A84="","",IFERROR(AF84/M84,0))</f>
        <v/>
      </c>
      <c r="AJ84" s="7">
        <f>IF(A84="","",IFERROR(AF84/12,0))</f>
        <v/>
      </c>
    </row>
    <row r="85">
      <c r="A85" s="2" t="n"/>
      <c r="B85" s="3" t="n"/>
      <c r="C85" s="4" t="n"/>
      <c r="D85" s="3" t="n"/>
      <c r="E85" s="3" t="n"/>
      <c r="F85" s="3" t="n"/>
      <c r="G85" s="3" t="n"/>
      <c r="H85" s="5" t="n"/>
      <c r="I85" s="6" t="n"/>
      <c r="J85" s="6" t="n"/>
      <c r="K85" s="6" t="n"/>
      <c r="L85" s="6" t="n"/>
      <c r="M85" s="10">
        <f>IF(A85="","",SUM(I85:L85))</f>
        <v/>
      </c>
      <c r="N85" s="6" t="n"/>
      <c r="O85" s="6" t="n"/>
      <c r="P85" s="8" t="n"/>
      <c r="Q85" s="10">
        <f>IF(A85="","",N85*12*(1-P85))</f>
        <v/>
      </c>
      <c r="R85" s="6" t="n"/>
      <c r="S85" s="6" t="n"/>
      <c r="T85" s="6" t="n"/>
      <c r="U85" s="6" t="n"/>
      <c r="V85" s="6" t="n"/>
      <c r="W85" s="6" t="n"/>
      <c r="X85" s="10">
        <f>IF(A85="","",SUM(R85:W85))</f>
        <v/>
      </c>
      <c r="Y85" s="10">
        <f>IF(A85="","",Q85-X85)</f>
        <v/>
      </c>
      <c r="Z85" s="10">
        <f>IF(A85="","",IF(G85="Micro-foncier",MAX(0,Q85*70%),IF(G85="Réel foncier",MAX(0,Y85),IF(G85="LMNP réel",MAX(0,Y85-L85),MAX(0,Y85)))))</f>
        <v/>
      </c>
      <c r="AA85" s="8" t="n"/>
      <c r="AB85" s="10">
        <f>IF(A85="","",IFERROR(Z85*VLOOKUP(G85,'Paramètres fiscaux'!$A$2:$D$5,4,FALSE),0))</f>
        <v/>
      </c>
      <c r="AC85" s="10">
        <f>IF(A85="","",IFERROR(Z85*AA85,0))</f>
        <v/>
      </c>
      <c r="AD85" s="10">
        <f>IF(A85="","",SUM(AB85:AC85))</f>
        <v/>
      </c>
      <c r="AE85" s="10">
        <f>IF(A85="","",Q85-X85)</f>
        <v/>
      </c>
      <c r="AF85" s="10">
        <f>IF(A85="","",AE85-AD85)</f>
        <v/>
      </c>
      <c r="AG85" s="11">
        <f>IF(A85="","",IFERROR(Q85/M85,0))</f>
        <v/>
      </c>
      <c r="AH85" s="11">
        <f>IF(A85="","",IFERROR(AE85/M85,0))</f>
        <v/>
      </c>
      <c r="AI85" s="11">
        <f>IF(A85="","",IFERROR(AF85/M85,0))</f>
        <v/>
      </c>
      <c r="AJ85" s="10">
        <f>IF(A85="","",IFERROR(AF85/12,0))</f>
        <v/>
      </c>
    </row>
    <row r="86">
      <c r="A86" s="2" t="n"/>
      <c r="B86" s="3" t="n"/>
      <c r="C86" s="4" t="n"/>
      <c r="D86" s="3" t="n"/>
      <c r="E86" s="3" t="n"/>
      <c r="F86" s="3" t="n"/>
      <c r="G86" s="3" t="n"/>
      <c r="H86" s="5" t="n"/>
      <c r="I86" s="6" t="n"/>
      <c r="J86" s="6" t="n"/>
      <c r="K86" s="6" t="n"/>
      <c r="L86" s="6" t="n"/>
      <c r="M86" s="7">
        <f>IF(A86="","",SUM(I86:L86))</f>
        <v/>
      </c>
      <c r="N86" s="6" t="n"/>
      <c r="O86" s="6" t="n"/>
      <c r="P86" s="8" t="n"/>
      <c r="Q86" s="7">
        <f>IF(A86="","",N86*12*(1-P86))</f>
        <v/>
      </c>
      <c r="R86" s="6" t="n"/>
      <c r="S86" s="6" t="n"/>
      <c r="T86" s="6" t="n"/>
      <c r="U86" s="6" t="n"/>
      <c r="V86" s="6" t="n"/>
      <c r="W86" s="6" t="n"/>
      <c r="X86" s="7">
        <f>IF(A86="","",SUM(R86:W86))</f>
        <v/>
      </c>
      <c r="Y86" s="7">
        <f>IF(A86="","",Q86-X86)</f>
        <v/>
      </c>
      <c r="Z86" s="7">
        <f>IF(A86="","",IF(G86="Micro-foncier",MAX(0,Q86*70%),IF(G86="Réel foncier",MAX(0,Y86),IF(G86="LMNP réel",MAX(0,Y86-L86),MAX(0,Y86)))))</f>
        <v/>
      </c>
      <c r="AA86" s="8" t="n"/>
      <c r="AB86" s="7">
        <f>IF(A86="","",IFERROR(Z86*VLOOKUP(G86,'Paramètres fiscaux'!$A$2:$D$5,4,FALSE),0))</f>
        <v/>
      </c>
      <c r="AC86" s="7">
        <f>IF(A86="","",IFERROR(Z86*AA86,0))</f>
        <v/>
      </c>
      <c r="AD86" s="7">
        <f>IF(A86="","",SUM(AB86:AC86))</f>
        <v/>
      </c>
      <c r="AE86" s="7">
        <f>IF(A86="","",Q86-X86)</f>
        <v/>
      </c>
      <c r="AF86" s="7">
        <f>IF(A86="","",AE86-AD86)</f>
        <v/>
      </c>
      <c r="AG86" s="9">
        <f>IF(A86="","",IFERROR(Q86/M86,0))</f>
        <v/>
      </c>
      <c r="AH86" s="9">
        <f>IF(A86="","",IFERROR(AE86/M86,0))</f>
        <v/>
      </c>
      <c r="AI86" s="9">
        <f>IF(A86="","",IFERROR(AF86/M86,0))</f>
        <v/>
      </c>
      <c r="AJ86" s="7">
        <f>IF(A86="","",IFERROR(AF86/12,0))</f>
        <v/>
      </c>
    </row>
    <row r="87">
      <c r="A87" s="2" t="n"/>
      <c r="B87" s="3" t="n"/>
      <c r="C87" s="4" t="n"/>
      <c r="D87" s="3" t="n"/>
      <c r="E87" s="3" t="n"/>
      <c r="F87" s="3" t="n"/>
      <c r="G87" s="3" t="n"/>
      <c r="H87" s="5" t="n"/>
      <c r="I87" s="6" t="n"/>
      <c r="J87" s="6" t="n"/>
      <c r="K87" s="6" t="n"/>
      <c r="L87" s="6" t="n"/>
      <c r="M87" s="10">
        <f>IF(A87="","",SUM(I87:L87))</f>
        <v/>
      </c>
      <c r="N87" s="6" t="n"/>
      <c r="O87" s="6" t="n"/>
      <c r="P87" s="8" t="n"/>
      <c r="Q87" s="10">
        <f>IF(A87="","",N87*12*(1-P87))</f>
        <v/>
      </c>
      <c r="R87" s="6" t="n"/>
      <c r="S87" s="6" t="n"/>
      <c r="T87" s="6" t="n"/>
      <c r="U87" s="6" t="n"/>
      <c r="V87" s="6" t="n"/>
      <c r="W87" s="6" t="n"/>
      <c r="X87" s="10">
        <f>IF(A87="","",SUM(R87:W87))</f>
        <v/>
      </c>
      <c r="Y87" s="10">
        <f>IF(A87="","",Q87-X87)</f>
        <v/>
      </c>
      <c r="Z87" s="10">
        <f>IF(A87="","",IF(G87="Micro-foncier",MAX(0,Q87*70%),IF(G87="Réel foncier",MAX(0,Y87),IF(G87="LMNP réel",MAX(0,Y87-L87),MAX(0,Y87)))))</f>
        <v/>
      </c>
      <c r="AA87" s="8" t="n"/>
      <c r="AB87" s="10">
        <f>IF(A87="","",IFERROR(Z87*VLOOKUP(G87,'Paramètres fiscaux'!$A$2:$D$5,4,FALSE),0))</f>
        <v/>
      </c>
      <c r="AC87" s="10">
        <f>IF(A87="","",IFERROR(Z87*AA87,0))</f>
        <v/>
      </c>
      <c r="AD87" s="10">
        <f>IF(A87="","",SUM(AB87:AC87))</f>
        <v/>
      </c>
      <c r="AE87" s="10">
        <f>IF(A87="","",Q87-X87)</f>
        <v/>
      </c>
      <c r="AF87" s="10">
        <f>IF(A87="","",AE87-AD87)</f>
        <v/>
      </c>
      <c r="AG87" s="11">
        <f>IF(A87="","",IFERROR(Q87/M87,0))</f>
        <v/>
      </c>
      <c r="AH87" s="11">
        <f>IF(A87="","",IFERROR(AE87/M87,0))</f>
        <v/>
      </c>
      <c r="AI87" s="11">
        <f>IF(A87="","",IFERROR(AF87/M87,0))</f>
        <v/>
      </c>
      <c r="AJ87" s="10">
        <f>IF(A87="","",IFERROR(AF87/12,0))</f>
        <v/>
      </c>
    </row>
    <row r="88">
      <c r="A88" s="2" t="n"/>
      <c r="B88" s="3" t="n"/>
      <c r="C88" s="4" t="n"/>
      <c r="D88" s="3" t="n"/>
      <c r="E88" s="3" t="n"/>
      <c r="F88" s="3" t="n"/>
      <c r="G88" s="3" t="n"/>
      <c r="H88" s="5" t="n"/>
      <c r="I88" s="6" t="n"/>
      <c r="J88" s="6" t="n"/>
      <c r="K88" s="6" t="n"/>
      <c r="L88" s="6" t="n"/>
      <c r="M88" s="7">
        <f>IF(A88="","",SUM(I88:L88))</f>
        <v/>
      </c>
      <c r="N88" s="6" t="n"/>
      <c r="O88" s="6" t="n"/>
      <c r="P88" s="8" t="n"/>
      <c r="Q88" s="7">
        <f>IF(A88="","",N88*12*(1-P88))</f>
        <v/>
      </c>
      <c r="R88" s="6" t="n"/>
      <c r="S88" s="6" t="n"/>
      <c r="T88" s="6" t="n"/>
      <c r="U88" s="6" t="n"/>
      <c r="V88" s="6" t="n"/>
      <c r="W88" s="6" t="n"/>
      <c r="X88" s="7">
        <f>IF(A88="","",SUM(R88:W88))</f>
        <v/>
      </c>
      <c r="Y88" s="7">
        <f>IF(A88="","",Q88-X88)</f>
        <v/>
      </c>
      <c r="Z88" s="7">
        <f>IF(A88="","",IF(G88="Micro-foncier",MAX(0,Q88*70%),IF(G88="Réel foncier",MAX(0,Y88),IF(G88="LMNP réel",MAX(0,Y88-L88),MAX(0,Y88)))))</f>
        <v/>
      </c>
      <c r="AA88" s="8" t="n"/>
      <c r="AB88" s="7">
        <f>IF(A88="","",IFERROR(Z88*VLOOKUP(G88,'Paramètres fiscaux'!$A$2:$D$5,4,FALSE),0))</f>
        <v/>
      </c>
      <c r="AC88" s="7">
        <f>IF(A88="","",IFERROR(Z88*AA88,0))</f>
        <v/>
      </c>
      <c r="AD88" s="7">
        <f>IF(A88="","",SUM(AB88:AC88))</f>
        <v/>
      </c>
      <c r="AE88" s="7">
        <f>IF(A88="","",Q88-X88)</f>
        <v/>
      </c>
      <c r="AF88" s="7">
        <f>IF(A88="","",AE88-AD88)</f>
        <v/>
      </c>
      <c r="AG88" s="9">
        <f>IF(A88="","",IFERROR(Q88/M88,0))</f>
        <v/>
      </c>
      <c r="AH88" s="9">
        <f>IF(A88="","",IFERROR(AE88/M88,0))</f>
        <v/>
      </c>
      <c r="AI88" s="9">
        <f>IF(A88="","",IFERROR(AF88/M88,0))</f>
        <v/>
      </c>
      <c r="AJ88" s="7">
        <f>IF(A88="","",IFERROR(AF88/12,0))</f>
        <v/>
      </c>
    </row>
    <row r="89">
      <c r="A89" s="2" t="n"/>
      <c r="B89" s="3" t="n"/>
      <c r="C89" s="4" t="n"/>
      <c r="D89" s="3" t="n"/>
      <c r="E89" s="3" t="n"/>
      <c r="F89" s="3" t="n"/>
      <c r="G89" s="3" t="n"/>
      <c r="H89" s="5" t="n"/>
      <c r="I89" s="6" t="n"/>
      <c r="J89" s="6" t="n"/>
      <c r="K89" s="6" t="n"/>
      <c r="L89" s="6" t="n"/>
      <c r="M89" s="10">
        <f>IF(A89="","",SUM(I89:L89))</f>
        <v/>
      </c>
      <c r="N89" s="6" t="n"/>
      <c r="O89" s="6" t="n"/>
      <c r="P89" s="8" t="n"/>
      <c r="Q89" s="10">
        <f>IF(A89="","",N89*12*(1-P89))</f>
        <v/>
      </c>
      <c r="R89" s="6" t="n"/>
      <c r="S89" s="6" t="n"/>
      <c r="T89" s="6" t="n"/>
      <c r="U89" s="6" t="n"/>
      <c r="V89" s="6" t="n"/>
      <c r="W89" s="6" t="n"/>
      <c r="X89" s="10">
        <f>IF(A89="","",SUM(R89:W89))</f>
        <v/>
      </c>
      <c r="Y89" s="10">
        <f>IF(A89="","",Q89-X89)</f>
        <v/>
      </c>
      <c r="Z89" s="10">
        <f>IF(A89="","",IF(G89="Micro-foncier",MAX(0,Q89*70%),IF(G89="Réel foncier",MAX(0,Y89),IF(G89="LMNP réel",MAX(0,Y89-L89),MAX(0,Y89)))))</f>
        <v/>
      </c>
      <c r="AA89" s="8" t="n"/>
      <c r="AB89" s="10">
        <f>IF(A89="","",IFERROR(Z89*VLOOKUP(G89,'Paramètres fiscaux'!$A$2:$D$5,4,FALSE),0))</f>
        <v/>
      </c>
      <c r="AC89" s="10">
        <f>IF(A89="","",IFERROR(Z89*AA89,0))</f>
        <v/>
      </c>
      <c r="AD89" s="10">
        <f>IF(A89="","",SUM(AB89:AC89))</f>
        <v/>
      </c>
      <c r="AE89" s="10">
        <f>IF(A89="","",Q89-X89)</f>
        <v/>
      </c>
      <c r="AF89" s="10">
        <f>IF(A89="","",AE89-AD89)</f>
        <v/>
      </c>
      <c r="AG89" s="11">
        <f>IF(A89="","",IFERROR(Q89/M89,0))</f>
        <v/>
      </c>
      <c r="AH89" s="11">
        <f>IF(A89="","",IFERROR(AE89/M89,0))</f>
        <v/>
      </c>
      <c r="AI89" s="11">
        <f>IF(A89="","",IFERROR(AF89/M89,0))</f>
        <v/>
      </c>
      <c r="AJ89" s="10">
        <f>IF(A89="","",IFERROR(AF89/12,0))</f>
        <v/>
      </c>
    </row>
    <row r="90">
      <c r="A90" s="2" t="n"/>
      <c r="B90" s="3" t="n"/>
      <c r="C90" s="4" t="n"/>
      <c r="D90" s="3" t="n"/>
      <c r="E90" s="3" t="n"/>
      <c r="F90" s="3" t="n"/>
      <c r="G90" s="3" t="n"/>
      <c r="H90" s="5" t="n"/>
      <c r="I90" s="6" t="n"/>
      <c r="J90" s="6" t="n"/>
      <c r="K90" s="6" t="n"/>
      <c r="L90" s="6" t="n"/>
      <c r="M90" s="7">
        <f>IF(A90="","",SUM(I90:L90))</f>
        <v/>
      </c>
      <c r="N90" s="6" t="n"/>
      <c r="O90" s="6" t="n"/>
      <c r="P90" s="8" t="n"/>
      <c r="Q90" s="7">
        <f>IF(A90="","",N90*12*(1-P90))</f>
        <v/>
      </c>
      <c r="R90" s="6" t="n"/>
      <c r="S90" s="6" t="n"/>
      <c r="T90" s="6" t="n"/>
      <c r="U90" s="6" t="n"/>
      <c r="V90" s="6" t="n"/>
      <c r="W90" s="6" t="n"/>
      <c r="X90" s="7">
        <f>IF(A90="","",SUM(R90:W90))</f>
        <v/>
      </c>
      <c r="Y90" s="7">
        <f>IF(A90="","",Q90-X90)</f>
        <v/>
      </c>
      <c r="Z90" s="7">
        <f>IF(A90="","",IF(G90="Micro-foncier",MAX(0,Q90*70%),IF(G90="Réel foncier",MAX(0,Y90),IF(G90="LMNP réel",MAX(0,Y90-L90),MAX(0,Y90)))))</f>
        <v/>
      </c>
      <c r="AA90" s="8" t="n"/>
      <c r="AB90" s="7">
        <f>IF(A90="","",IFERROR(Z90*VLOOKUP(G90,'Paramètres fiscaux'!$A$2:$D$5,4,FALSE),0))</f>
        <v/>
      </c>
      <c r="AC90" s="7">
        <f>IF(A90="","",IFERROR(Z90*AA90,0))</f>
        <v/>
      </c>
      <c r="AD90" s="7">
        <f>IF(A90="","",SUM(AB90:AC90))</f>
        <v/>
      </c>
      <c r="AE90" s="7">
        <f>IF(A90="","",Q90-X90)</f>
        <v/>
      </c>
      <c r="AF90" s="7">
        <f>IF(A90="","",AE90-AD90)</f>
        <v/>
      </c>
      <c r="AG90" s="9">
        <f>IF(A90="","",IFERROR(Q90/M90,0))</f>
        <v/>
      </c>
      <c r="AH90" s="9">
        <f>IF(A90="","",IFERROR(AE90/M90,0))</f>
        <v/>
      </c>
      <c r="AI90" s="9">
        <f>IF(A90="","",IFERROR(AF90/M90,0))</f>
        <v/>
      </c>
      <c r="AJ90" s="7">
        <f>IF(A90="","",IFERROR(AF90/12,0))</f>
        <v/>
      </c>
    </row>
    <row r="91">
      <c r="A91" s="2" t="n"/>
      <c r="B91" s="3" t="n"/>
      <c r="C91" s="4" t="n"/>
      <c r="D91" s="3" t="n"/>
      <c r="E91" s="3" t="n"/>
      <c r="F91" s="3" t="n"/>
      <c r="G91" s="3" t="n"/>
      <c r="H91" s="5" t="n"/>
      <c r="I91" s="6" t="n"/>
      <c r="J91" s="6" t="n"/>
      <c r="K91" s="6" t="n"/>
      <c r="L91" s="6" t="n"/>
      <c r="M91" s="10">
        <f>IF(A91="","",SUM(I91:L91))</f>
        <v/>
      </c>
      <c r="N91" s="6" t="n"/>
      <c r="O91" s="6" t="n"/>
      <c r="P91" s="8" t="n"/>
      <c r="Q91" s="10">
        <f>IF(A91="","",N91*12*(1-P91))</f>
        <v/>
      </c>
      <c r="R91" s="6" t="n"/>
      <c r="S91" s="6" t="n"/>
      <c r="T91" s="6" t="n"/>
      <c r="U91" s="6" t="n"/>
      <c r="V91" s="6" t="n"/>
      <c r="W91" s="6" t="n"/>
      <c r="X91" s="10">
        <f>IF(A91="","",SUM(R91:W91))</f>
        <v/>
      </c>
      <c r="Y91" s="10">
        <f>IF(A91="","",Q91-X91)</f>
        <v/>
      </c>
      <c r="Z91" s="10">
        <f>IF(A91="","",IF(G91="Micro-foncier",MAX(0,Q91*70%),IF(G91="Réel foncier",MAX(0,Y91),IF(G91="LMNP réel",MAX(0,Y91-L91),MAX(0,Y91)))))</f>
        <v/>
      </c>
      <c r="AA91" s="8" t="n"/>
      <c r="AB91" s="10">
        <f>IF(A91="","",IFERROR(Z91*VLOOKUP(G91,'Paramètres fiscaux'!$A$2:$D$5,4,FALSE),0))</f>
        <v/>
      </c>
      <c r="AC91" s="10">
        <f>IF(A91="","",IFERROR(Z91*AA91,0))</f>
        <v/>
      </c>
      <c r="AD91" s="10">
        <f>IF(A91="","",SUM(AB91:AC91))</f>
        <v/>
      </c>
      <c r="AE91" s="10">
        <f>IF(A91="","",Q91-X91)</f>
        <v/>
      </c>
      <c r="AF91" s="10">
        <f>IF(A91="","",AE91-AD91)</f>
        <v/>
      </c>
      <c r="AG91" s="11">
        <f>IF(A91="","",IFERROR(Q91/M91,0))</f>
        <v/>
      </c>
      <c r="AH91" s="11">
        <f>IF(A91="","",IFERROR(AE91/M91,0))</f>
        <v/>
      </c>
      <c r="AI91" s="11">
        <f>IF(A91="","",IFERROR(AF91/M91,0))</f>
        <v/>
      </c>
      <c r="AJ91" s="10">
        <f>IF(A91="","",IFERROR(AF91/12,0))</f>
        <v/>
      </c>
    </row>
    <row r="92">
      <c r="A92" s="2" t="n"/>
      <c r="B92" s="3" t="n"/>
      <c r="C92" s="4" t="n"/>
      <c r="D92" s="3" t="n"/>
      <c r="E92" s="3" t="n"/>
      <c r="F92" s="3" t="n"/>
      <c r="G92" s="3" t="n"/>
      <c r="H92" s="5" t="n"/>
      <c r="I92" s="6" t="n"/>
      <c r="J92" s="6" t="n"/>
      <c r="K92" s="6" t="n"/>
      <c r="L92" s="6" t="n"/>
      <c r="M92" s="7">
        <f>IF(A92="","",SUM(I92:L92))</f>
        <v/>
      </c>
      <c r="N92" s="6" t="n"/>
      <c r="O92" s="6" t="n"/>
      <c r="P92" s="8" t="n"/>
      <c r="Q92" s="7">
        <f>IF(A92="","",N92*12*(1-P92))</f>
        <v/>
      </c>
      <c r="R92" s="6" t="n"/>
      <c r="S92" s="6" t="n"/>
      <c r="T92" s="6" t="n"/>
      <c r="U92" s="6" t="n"/>
      <c r="V92" s="6" t="n"/>
      <c r="W92" s="6" t="n"/>
      <c r="X92" s="7">
        <f>IF(A92="","",SUM(R92:W92))</f>
        <v/>
      </c>
      <c r="Y92" s="7">
        <f>IF(A92="","",Q92-X92)</f>
        <v/>
      </c>
      <c r="Z92" s="7">
        <f>IF(A92="","",IF(G92="Micro-foncier",MAX(0,Q92*70%),IF(G92="Réel foncier",MAX(0,Y92),IF(G92="LMNP réel",MAX(0,Y92-L92),MAX(0,Y92)))))</f>
        <v/>
      </c>
      <c r="AA92" s="8" t="n"/>
      <c r="AB92" s="7">
        <f>IF(A92="","",IFERROR(Z92*VLOOKUP(G92,'Paramètres fiscaux'!$A$2:$D$5,4,FALSE),0))</f>
        <v/>
      </c>
      <c r="AC92" s="7">
        <f>IF(A92="","",IFERROR(Z92*AA92,0))</f>
        <v/>
      </c>
      <c r="AD92" s="7">
        <f>IF(A92="","",SUM(AB92:AC92))</f>
        <v/>
      </c>
      <c r="AE92" s="7">
        <f>IF(A92="","",Q92-X92)</f>
        <v/>
      </c>
      <c r="AF92" s="7">
        <f>IF(A92="","",AE92-AD92)</f>
        <v/>
      </c>
      <c r="AG92" s="9">
        <f>IF(A92="","",IFERROR(Q92/M92,0))</f>
        <v/>
      </c>
      <c r="AH92" s="9">
        <f>IF(A92="","",IFERROR(AE92/M92,0))</f>
        <v/>
      </c>
      <c r="AI92" s="9">
        <f>IF(A92="","",IFERROR(AF92/M92,0))</f>
        <v/>
      </c>
      <c r="AJ92" s="7">
        <f>IF(A92="","",IFERROR(AF92/12,0))</f>
        <v/>
      </c>
    </row>
    <row r="93">
      <c r="A93" s="2" t="n"/>
      <c r="B93" s="3" t="n"/>
      <c r="C93" s="4" t="n"/>
      <c r="D93" s="3" t="n"/>
      <c r="E93" s="3" t="n"/>
      <c r="F93" s="3" t="n"/>
      <c r="G93" s="3" t="n"/>
      <c r="H93" s="5" t="n"/>
      <c r="I93" s="6" t="n"/>
      <c r="J93" s="6" t="n"/>
      <c r="K93" s="6" t="n"/>
      <c r="L93" s="6" t="n"/>
      <c r="M93" s="10">
        <f>IF(A93="","",SUM(I93:L93))</f>
        <v/>
      </c>
      <c r="N93" s="6" t="n"/>
      <c r="O93" s="6" t="n"/>
      <c r="P93" s="8" t="n"/>
      <c r="Q93" s="10">
        <f>IF(A93="","",N93*12*(1-P93))</f>
        <v/>
      </c>
      <c r="R93" s="6" t="n"/>
      <c r="S93" s="6" t="n"/>
      <c r="T93" s="6" t="n"/>
      <c r="U93" s="6" t="n"/>
      <c r="V93" s="6" t="n"/>
      <c r="W93" s="6" t="n"/>
      <c r="X93" s="10">
        <f>IF(A93="","",SUM(R93:W93))</f>
        <v/>
      </c>
      <c r="Y93" s="10">
        <f>IF(A93="","",Q93-X93)</f>
        <v/>
      </c>
      <c r="Z93" s="10">
        <f>IF(A93="","",IF(G93="Micro-foncier",MAX(0,Q93*70%),IF(G93="Réel foncier",MAX(0,Y93),IF(G93="LMNP réel",MAX(0,Y93-L93),MAX(0,Y93)))))</f>
        <v/>
      </c>
      <c r="AA93" s="8" t="n"/>
      <c r="AB93" s="10">
        <f>IF(A93="","",IFERROR(Z93*VLOOKUP(G93,'Paramètres fiscaux'!$A$2:$D$5,4,FALSE),0))</f>
        <v/>
      </c>
      <c r="AC93" s="10">
        <f>IF(A93="","",IFERROR(Z93*AA93,0))</f>
        <v/>
      </c>
      <c r="AD93" s="10">
        <f>IF(A93="","",SUM(AB93:AC93))</f>
        <v/>
      </c>
      <c r="AE93" s="10">
        <f>IF(A93="","",Q93-X93)</f>
        <v/>
      </c>
      <c r="AF93" s="10">
        <f>IF(A93="","",AE93-AD93)</f>
        <v/>
      </c>
      <c r="AG93" s="11">
        <f>IF(A93="","",IFERROR(Q93/M93,0))</f>
        <v/>
      </c>
      <c r="AH93" s="11">
        <f>IF(A93="","",IFERROR(AE93/M93,0))</f>
        <v/>
      </c>
      <c r="AI93" s="11">
        <f>IF(A93="","",IFERROR(AF93/M93,0))</f>
        <v/>
      </c>
      <c r="AJ93" s="10">
        <f>IF(A93="","",IFERROR(AF93/12,0))</f>
        <v/>
      </c>
    </row>
    <row r="94">
      <c r="A94" s="2" t="n"/>
      <c r="B94" s="3" t="n"/>
      <c r="C94" s="4" t="n"/>
      <c r="D94" s="3" t="n"/>
      <c r="E94" s="3" t="n"/>
      <c r="F94" s="3" t="n"/>
      <c r="G94" s="3" t="n"/>
      <c r="H94" s="5" t="n"/>
      <c r="I94" s="6" t="n"/>
      <c r="J94" s="6" t="n"/>
      <c r="K94" s="6" t="n"/>
      <c r="L94" s="6" t="n"/>
      <c r="M94" s="7">
        <f>IF(A94="","",SUM(I94:L94))</f>
        <v/>
      </c>
      <c r="N94" s="6" t="n"/>
      <c r="O94" s="6" t="n"/>
      <c r="P94" s="8" t="n"/>
      <c r="Q94" s="7">
        <f>IF(A94="","",N94*12*(1-P94))</f>
        <v/>
      </c>
      <c r="R94" s="6" t="n"/>
      <c r="S94" s="6" t="n"/>
      <c r="T94" s="6" t="n"/>
      <c r="U94" s="6" t="n"/>
      <c r="V94" s="6" t="n"/>
      <c r="W94" s="6" t="n"/>
      <c r="X94" s="7">
        <f>IF(A94="","",SUM(R94:W94))</f>
        <v/>
      </c>
      <c r="Y94" s="7">
        <f>IF(A94="","",Q94-X94)</f>
        <v/>
      </c>
      <c r="Z94" s="7">
        <f>IF(A94="","",IF(G94="Micro-foncier",MAX(0,Q94*70%),IF(G94="Réel foncier",MAX(0,Y94),IF(G94="LMNP réel",MAX(0,Y94-L94),MAX(0,Y94)))))</f>
        <v/>
      </c>
      <c r="AA94" s="8" t="n"/>
      <c r="AB94" s="7">
        <f>IF(A94="","",IFERROR(Z94*VLOOKUP(G94,'Paramètres fiscaux'!$A$2:$D$5,4,FALSE),0))</f>
        <v/>
      </c>
      <c r="AC94" s="7">
        <f>IF(A94="","",IFERROR(Z94*AA94,0))</f>
        <v/>
      </c>
      <c r="AD94" s="7">
        <f>IF(A94="","",SUM(AB94:AC94))</f>
        <v/>
      </c>
      <c r="AE94" s="7">
        <f>IF(A94="","",Q94-X94)</f>
        <v/>
      </c>
      <c r="AF94" s="7">
        <f>IF(A94="","",AE94-AD94)</f>
        <v/>
      </c>
      <c r="AG94" s="9">
        <f>IF(A94="","",IFERROR(Q94/M94,0))</f>
        <v/>
      </c>
      <c r="AH94" s="9">
        <f>IF(A94="","",IFERROR(AE94/M94,0))</f>
        <v/>
      </c>
      <c r="AI94" s="9">
        <f>IF(A94="","",IFERROR(AF94/M94,0))</f>
        <v/>
      </c>
      <c r="AJ94" s="7">
        <f>IF(A94="","",IFERROR(AF94/12,0))</f>
        <v/>
      </c>
    </row>
    <row r="95">
      <c r="A95" s="2" t="n"/>
      <c r="B95" s="3" t="n"/>
      <c r="C95" s="4" t="n"/>
      <c r="D95" s="3" t="n"/>
      <c r="E95" s="3" t="n"/>
      <c r="F95" s="3" t="n"/>
      <c r="G95" s="3" t="n"/>
      <c r="H95" s="5" t="n"/>
      <c r="I95" s="6" t="n"/>
      <c r="J95" s="6" t="n"/>
      <c r="K95" s="6" t="n"/>
      <c r="L95" s="6" t="n"/>
      <c r="M95" s="10">
        <f>IF(A95="","",SUM(I95:L95))</f>
        <v/>
      </c>
      <c r="N95" s="6" t="n"/>
      <c r="O95" s="6" t="n"/>
      <c r="P95" s="8" t="n"/>
      <c r="Q95" s="10">
        <f>IF(A95="","",N95*12*(1-P95))</f>
        <v/>
      </c>
      <c r="R95" s="6" t="n"/>
      <c r="S95" s="6" t="n"/>
      <c r="T95" s="6" t="n"/>
      <c r="U95" s="6" t="n"/>
      <c r="V95" s="6" t="n"/>
      <c r="W95" s="6" t="n"/>
      <c r="X95" s="10">
        <f>IF(A95="","",SUM(R95:W95))</f>
        <v/>
      </c>
      <c r="Y95" s="10">
        <f>IF(A95="","",Q95-X95)</f>
        <v/>
      </c>
      <c r="Z95" s="10">
        <f>IF(A95="","",IF(G95="Micro-foncier",MAX(0,Q95*70%),IF(G95="Réel foncier",MAX(0,Y95),IF(G95="LMNP réel",MAX(0,Y95-L95),MAX(0,Y95)))))</f>
        <v/>
      </c>
      <c r="AA95" s="8" t="n"/>
      <c r="AB95" s="10">
        <f>IF(A95="","",IFERROR(Z95*VLOOKUP(G95,'Paramètres fiscaux'!$A$2:$D$5,4,FALSE),0))</f>
        <v/>
      </c>
      <c r="AC95" s="10">
        <f>IF(A95="","",IFERROR(Z95*AA95,0))</f>
        <v/>
      </c>
      <c r="AD95" s="10">
        <f>IF(A95="","",SUM(AB95:AC95))</f>
        <v/>
      </c>
      <c r="AE95" s="10">
        <f>IF(A95="","",Q95-X95)</f>
        <v/>
      </c>
      <c r="AF95" s="10">
        <f>IF(A95="","",AE95-AD95)</f>
        <v/>
      </c>
      <c r="AG95" s="11">
        <f>IF(A95="","",IFERROR(Q95/M95,0))</f>
        <v/>
      </c>
      <c r="AH95" s="11">
        <f>IF(A95="","",IFERROR(AE95/M95,0))</f>
        <v/>
      </c>
      <c r="AI95" s="11">
        <f>IF(A95="","",IFERROR(AF95/M95,0))</f>
        <v/>
      </c>
      <c r="AJ95" s="10">
        <f>IF(A95="","",IFERROR(AF95/12,0))</f>
        <v/>
      </c>
    </row>
    <row r="96">
      <c r="A96" s="2" t="n"/>
      <c r="B96" s="3" t="n"/>
      <c r="C96" s="4" t="n"/>
      <c r="D96" s="3" t="n"/>
      <c r="E96" s="3" t="n"/>
      <c r="F96" s="3" t="n"/>
      <c r="G96" s="3" t="n"/>
      <c r="H96" s="5" t="n"/>
      <c r="I96" s="6" t="n"/>
      <c r="J96" s="6" t="n"/>
      <c r="K96" s="6" t="n"/>
      <c r="L96" s="6" t="n"/>
      <c r="M96" s="7">
        <f>IF(A96="","",SUM(I96:L96))</f>
        <v/>
      </c>
      <c r="N96" s="6" t="n"/>
      <c r="O96" s="6" t="n"/>
      <c r="P96" s="8" t="n"/>
      <c r="Q96" s="7">
        <f>IF(A96="","",N96*12*(1-P96))</f>
        <v/>
      </c>
      <c r="R96" s="6" t="n"/>
      <c r="S96" s="6" t="n"/>
      <c r="T96" s="6" t="n"/>
      <c r="U96" s="6" t="n"/>
      <c r="V96" s="6" t="n"/>
      <c r="W96" s="6" t="n"/>
      <c r="X96" s="7">
        <f>IF(A96="","",SUM(R96:W96))</f>
        <v/>
      </c>
      <c r="Y96" s="7">
        <f>IF(A96="","",Q96-X96)</f>
        <v/>
      </c>
      <c r="Z96" s="7">
        <f>IF(A96="","",IF(G96="Micro-foncier",MAX(0,Q96*70%),IF(G96="Réel foncier",MAX(0,Y96),IF(G96="LMNP réel",MAX(0,Y96-L96),MAX(0,Y96)))))</f>
        <v/>
      </c>
      <c r="AA96" s="8" t="n"/>
      <c r="AB96" s="7">
        <f>IF(A96="","",IFERROR(Z96*VLOOKUP(G96,'Paramètres fiscaux'!$A$2:$D$5,4,FALSE),0))</f>
        <v/>
      </c>
      <c r="AC96" s="7">
        <f>IF(A96="","",IFERROR(Z96*AA96,0))</f>
        <v/>
      </c>
      <c r="AD96" s="7">
        <f>IF(A96="","",SUM(AB96:AC96))</f>
        <v/>
      </c>
      <c r="AE96" s="7">
        <f>IF(A96="","",Q96-X96)</f>
        <v/>
      </c>
      <c r="AF96" s="7">
        <f>IF(A96="","",AE96-AD96)</f>
        <v/>
      </c>
      <c r="AG96" s="9">
        <f>IF(A96="","",IFERROR(Q96/M96,0))</f>
        <v/>
      </c>
      <c r="AH96" s="9">
        <f>IF(A96="","",IFERROR(AE96/M96,0))</f>
        <v/>
      </c>
      <c r="AI96" s="9">
        <f>IF(A96="","",IFERROR(AF96/M96,0))</f>
        <v/>
      </c>
      <c r="AJ96" s="7">
        <f>IF(A96="","",IFERROR(AF96/12,0))</f>
        <v/>
      </c>
    </row>
    <row r="97">
      <c r="A97" s="2" t="n"/>
      <c r="B97" s="3" t="n"/>
      <c r="C97" s="4" t="n"/>
      <c r="D97" s="3" t="n"/>
      <c r="E97" s="3" t="n"/>
      <c r="F97" s="3" t="n"/>
      <c r="G97" s="3" t="n"/>
      <c r="H97" s="5" t="n"/>
      <c r="I97" s="6" t="n"/>
      <c r="J97" s="6" t="n"/>
      <c r="K97" s="6" t="n"/>
      <c r="L97" s="6" t="n"/>
      <c r="M97" s="10">
        <f>IF(A97="","",SUM(I97:L97))</f>
        <v/>
      </c>
      <c r="N97" s="6" t="n"/>
      <c r="O97" s="6" t="n"/>
      <c r="P97" s="8" t="n"/>
      <c r="Q97" s="10">
        <f>IF(A97="","",N97*12*(1-P97))</f>
        <v/>
      </c>
      <c r="R97" s="6" t="n"/>
      <c r="S97" s="6" t="n"/>
      <c r="T97" s="6" t="n"/>
      <c r="U97" s="6" t="n"/>
      <c r="V97" s="6" t="n"/>
      <c r="W97" s="6" t="n"/>
      <c r="X97" s="10">
        <f>IF(A97="","",SUM(R97:W97))</f>
        <v/>
      </c>
      <c r="Y97" s="10">
        <f>IF(A97="","",Q97-X97)</f>
        <v/>
      </c>
      <c r="Z97" s="10">
        <f>IF(A97="","",IF(G97="Micro-foncier",MAX(0,Q97*70%),IF(G97="Réel foncier",MAX(0,Y97),IF(G97="LMNP réel",MAX(0,Y97-L97),MAX(0,Y97)))))</f>
        <v/>
      </c>
      <c r="AA97" s="8" t="n"/>
      <c r="AB97" s="10">
        <f>IF(A97="","",IFERROR(Z97*VLOOKUP(G97,'Paramètres fiscaux'!$A$2:$D$5,4,FALSE),0))</f>
        <v/>
      </c>
      <c r="AC97" s="10">
        <f>IF(A97="","",IFERROR(Z97*AA97,0))</f>
        <v/>
      </c>
      <c r="AD97" s="10">
        <f>IF(A97="","",SUM(AB97:AC97))</f>
        <v/>
      </c>
      <c r="AE97" s="10">
        <f>IF(A97="","",Q97-X97)</f>
        <v/>
      </c>
      <c r="AF97" s="10">
        <f>IF(A97="","",AE97-AD97)</f>
        <v/>
      </c>
      <c r="AG97" s="11">
        <f>IF(A97="","",IFERROR(Q97/M97,0))</f>
        <v/>
      </c>
      <c r="AH97" s="11">
        <f>IF(A97="","",IFERROR(AE97/M97,0))</f>
        <v/>
      </c>
      <c r="AI97" s="11">
        <f>IF(A97="","",IFERROR(AF97/M97,0))</f>
        <v/>
      </c>
      <c r="AJ97" s="10">
        <f>IF(A97="","",IFERROR(AF97/12,0))</f>
        <v/>
      </c>
    </row>
    <row r="98">
      <c r="A98" s="2" t="n"/>
      <c r="B98" s="3" t="n"/>
      <c r="C98" s="4" t="n"/>
      <c r="D98" s="3" t="n"/>
      <c r="E98" s="3" t="n"/>
      <c r="F98" s="3" t="n"/>
      <c r="G98" s="3" t="n"/>
      <c r="H98" s="5" t="n"/>
      <c r="I98" s="6" t="n"/>
      <c r="J98" s="6" t="n"/>
      <c r="K98" s="6" t="n"/>
      <c r="L98" s="6" t="n"/>
      <c r="M98" s="7">
        <f>IF(A98="","",SUM(I98:L98))</f>
        <v/>
      </c>
      <c r="N98" s="6" t="n"/>
      <c r="O98" s="6" t="n"/>
      <c r="P98" s="8" t="n"/>
      <c r="Q98" s="7">
        <f>IF(A98="","",N98*12*(1-P98))</f>
        <v/>
      </c>
      <c r="R98" s="6" t="n"/>
      <c r="S98" s="6" t="n"/>
      <c r="T98" s="6" t="n"/>
      <c r="U98" s="6" t="n"/>
      <c r="V98" s="6" t="n"/>
      <c r="W98" s="6" t="n"/>
      <c r="X98" s="7">
        <f>IF(A98="","",SUM(R98:W98))</f>
        <v/>
      </c>
      <c r="Y98" s="7">
        <f>IF(A98="","",Q98-X98)</f>
        <v/>
      </c>
      <c r="Z98" s="7">
        <f>IF(A98="","",IF(G98="Micro-foncier",MAX(0,Q98*70%),IF(G98="Réel foncier",MAX(0,Y98),IF(G98="LMNP réel",MAX(0,Y98-L98),MAX(0,Y98)))))</f>
        <v/>
      </c>
      <c r="AA98" s="8" t="n"/>
      <c r="AB98" s="7">
        <f>IF(A98="","",IFERROR(Z98*VLOOKUP(G98,'Paramètres fiscaux'!$A$2:$D$5,4,FALSE),0))</f>
        <v/>
      </c>
      <c r="AC98" s="7">
        <f>IF(A98="","",IFERROR(Z98*AA98,0))</f>
        <v/>
      </c>
      <c r="AD98" s="7">
        <f>IF(A98="","",SUM(AB98:AC98))</f>
        <v/>
      </c>
      <c r="AE98" s="7">
        <f>IF(A98="","",Q98-X98)</f>
        <v/>
      </c>
      <c r="AF98" s="7">
        <f>IF(A98="","",AE98-AD98)</f>
        <v/>
      </c>
      <c r="AG98" s="9">
        <f>IF(A98="","",IFERROR(Q98/M98,0))</f>
        <v/>
      </c>
      <c r="AH98" s="9">
        <f>IF(A98="","",IFERROR(AE98/M98,0))</f>
        <v/>
      </c>
      <c r="AI98" s="9">
        <f>IF(A98="","",IFERROR(AF98/M98,0))</f>
        <v/>
      </c>
      <c r="AJ98" s="7">
        <f>IF(A98="","",IFERROR(AF98/12,0))</f>
        <v/>
      </c>
    </row>
    <row r="99">
      <c r="A99" s="2" t="n"/>
      <c r="B99" s="3" t="n"/>
      <c r="C99" s="4" t="n"/>
      <c r="D99" s="3" t="n"/>
      <c r="E99" s="3" t="n"/>
      <c r="F99" s="3" t="n"/>
      <c r="G99" s="3" t="n"/>
      <c r="H99" s="5" t="n"/>
      <c r="I99" s="6" t="n"/>
      <c r="J99" s="6" t="n"/>
      <c r="K99" s="6" t="n"/>
      <c r="L99" s="6" t="n"/>
      <c r="M99" s="10">
        <f>IF(A99="","",SUM(I99:L99))</f>
        <v/>
      </c>
      <c r="N99" s="6" t="n"/>
      <c r="O99" s="6" t="n"/>
      <c r="P99" s="8" t="n"/>
      <c r="Q99" s="10">
        <f>IF(A99="","",N99*12*(1-P99))</f>
        <v/>
      </c>
      <c r="R99" s="6" t="n"/>
      <c r="S99" s="6" t="n"/>
      <c r="T99" s="6" t="n"/>
      <c r="U99" s="6" t="n"/>
      <c r="V99" s="6" t="n"/>
      <c r="W99" s="6" t="n"/>
      <c r="X99" s="10">
        <f>IF(A99="","",SUM(R99:W99))</f>
        <v/>
      </c>
      <c r="Y99" s="10">
        <f>IF(A99="","",Q99-X99)</f>
        <v/>
      </c>
      <c r="Z99" s="10">
        <f>IF(A99="","",IF(G99="Micro-foncier",MAX(0,Q99*70%),IF(G99="Réel foncier",MAX(0,Y99),IF(G99="LMNP réel",MAX(0,Y99-L99),MAX(0,Y99)))))</f>
        <v/>
      </c>
      <c r="AA99" s="8" t="n"/>
      <c r="AB99" s="10">
        <f>IF(A99="","",IFERROR(Z99*VLOOKUP(G99,'Paramètres fiscaux'!$A$2:$D$5,4,FALSE),0))</f>
        <v/>
      </c>
      <c r="AC99" s="10">
        <f>IF(A99="","",IFERROR(Z99*AA99,0))</f>
        <v/>
      </c>
      <c r="AD99" s="10">
        <f>IF(A99="","",SUM(AB99:AC99))</f>
        <v/>
      </c>
      <c r="AE99" s="10">
        <f>IF(A99="","",Q99-X99)</f>
        <v/>
      </c>
      <c r="AF99" s="10">
        <f>IF(A99="","",AE99-AD99)</f>
        <v/>
      </c>
      <c r="AG99" s="11">
        <f>IF(A99="","",IFERROR(Q99/M99,0))</f>
        <v/>
      </c>
      <c r="AH99" s="11">
        <f>IF(A99="","",IFERROR(AE99/M99,0))</f>
        <v/>
      </c>
      <c r="AI99" s="11">
        <f>IF(A99="","",IFERROR(AF99/M99,0))</f>
        <v/>
      </c>
      <c r="AJ99" s="10">
        <f>IF(A99="","",IFERROR(AF99/12,0))</f>
        <v/>
      </c>
    </row>
    <row r="100">
      <c r="A100" s="2" t="n"/>
      <c r="B100" s="3" t="n"/>
      <c r="C100" s="4" t="n"/>
      <c r="D100" s="3" t="n"/>
      <c r="E100" s="3" t="n"/>
      <c r="F100" s="3" t="n"/>
      <c r="G100" s="3" t="n"/>
      <c r="H100" s="5" t="n"/>
      <c r="I100" s="6" t="n"/>
      <c r="J100" s="6" t="n"/>
      <c r="K100" s="6" t="n"/>
      <c r="L100" s="6" t="n"/>
      <c r="M100" s="7">
        <f>IF(A100="","",SUM(I100:L100))</f>
        <v/>
      </c>
      <c r="N100" s="6" t="n"/>
      <c r="O100" s="6" t="n"/>
      <c r="P100" s="8" t="n"/>
      <c r="Q100" s="7">
        <f>IF(A100="","",N100*12*(1-P100))</f>
        <v/>
      </c>
      <c r="R100" s="6" t="n"/>
      <c r="S100" s="6" t="n"/>
      <c r="T100" s="6" t="n"/>
      <c r="U100" s="6" t="n"/>
      <c r="V100" s="6" t="n"/>
      <c r="W100" s="6" t="n"/>
      <c r="X100" s="7">
        <f>IF(A100="","",SUM(R100:W100))</f>
        <v/>
      </c>
      <c r="Y100" s="7">
        <f>IF(A100="","",Q100-X100)</f>
        <v/>
      </c>
      <c r="Z100" s="7">
        <f>IF(A100="","",IF(G100="Micro-foncier",MAX(0,Q100*70%),IF(G100="Réel foncier",MAX(0,Y100),IF(G100="LMNP réel",MAX(0,Y100-L100),MAX(0,Y100)))))</f>
        <v/>
      </c>
      <c r="AA100" s="8" t="n"/>
      <c r="AB100" s="7">
        <f>IF(A100="","",IFERROR(Z100*VLOOKUP(G100,'Paramètres fiscaux'!$A$2:$D$5,4,FALSE),0))</f>
        <v/>
      </c>
      <c r="AC100" s="7">
        <f>IF(A100="","",IFERROR(Z100*AA100,0))</f>
        <v/>
      </c>
      <c r="AD100" s="7">
        <f>IF(A100="","",SUM(AB100:AC100))</f>
        <v/>
      </c>
      <c r="AE100" s="7">
        <f>IF(A100="","",Q100-X100)</f>
        <v/>
      </c>
      <c r="AF100" s="7">
        <f>IF(A100="","",AE100-AD100)</f>
        <v/>
      </c>
      <c r="AG100" s="9">
        <f>IF(A100="","",IFERROR(Q100/M100,0))</f>
        <v/>
      </c>
      <c r="AH100" s="9">
        <f>IF(A100="","",IFERROR(AE100/M100,0))</f>
        <v/>
      </c>
      <c r="AI100" s="9">
        <f>IF(A100="","",IFERROR(AF100/M100,0))</f>
        <v/>
      </c>
      <c r="AJ100" s="7">
        <f>IF(A100="","",IFERROR(AF100/12,0))</f>
        <v/>
      </c>
    </row>
    <row r="101">
      <c r="A101" s="2" t="n"/>
      <c r="B101" s="3" t="n"/>
      <c r="C101" s="4" t="n"/>
      <c r="D101" s="3" t="n"/>
      <c r="E101" s="3" t="n"/>
      <c r="F101" s="3" t="n"/>
      <c r="G101" s="3" t="n"/>
      <c r="H101" s="5" t="n"/>
      <c r="I101" s="6" t="n"/>
      <c r="J101" s="6" t="n"/>
      <c r="K101" s="6" t="n"/>
      <c r="L101" s="6" t="n"/>
      <c r="M101" s="10">
        <f>IF(A101="","",SUM(I101:L101))</f>
        <v/>
      </c>
      <c r="N101" s="6" t="n"/>
      <c r="O101" s="6" t="n"/>
      <c r="P101" s="8" t="n"/>
      <c r="Q101" s="10">
        <f>IF(A101="","",N101*12*(1-P101))</f>
        <v/>
      </c>
      <c r="R101" s="6" t="n"/>
      <c r="S101" s="6" t="n"/>
      <c r="T101" s="6" t="n"/>
      <c r="U101" s="6" t="n"/>
      <c r="V101" s="6" t="n"/>
      <c r="W101" s="6" t="n"/>
      <c r="X101" s="10">
        <f>IF(A101="","",SUM(R101:W101))</f>
        <v/>
      </c>
      <c r="Y101" s="10">
        <f>IF(A101="","",Q101-X101)</f>
        <v/>
      </c>
      <c r="Z101" s="10">
        <f>IF(A101="","",IF(G101="Micro-foncier",MAX(0,Q101*70%),IF(G101="Réel foncier",MAX(0,Y101),IF(G101="LMNP réel",MAX(0,Y101-L101),MAX(0,Y101)))))</f>
        <v/>
      </c>
      <c r="AA101" s="8" t="n"/>
      <c r="AB101" s="10">
        <f>IF(A101="","",IFERROR(Z101*VLOOKUP(G101,'Paramètres fiscaux'!$A$2:$D$5,4,FALSE),0))</f>
        <v/>
      </c>
      <c r="AC101" s="10">
        <f>IF(A101="","",IFERROR(Z101*AA101,0))</f>
        <v/>
      </c>
      <c r="AD101" s="10">
        <f>IF(A101="","",SUM(AB101:AC101))</f>
        <v/>
      </c>
      <c r="AE101" s="10">
        <f>IF(A101="","",Q101-X101)</f>
        <v/>
      </c>
      <c r="AF101" s="10">
        <f>IF(A101="","",AE101-AD101)</f>
        <v/>
      </c>
      <c r="AG101" s="11">
        <f>IF(A101="","",IFERROR(Q101/M101,0))</f>
        <v/>
      </c>
      <c r="AH101" s="11">
        <f>IF(A101="","",IFERROR(AE101/M101,0))</f>
        <v/>
      </c>
      <c r="AI101" s="11">
        <f>IF(A101="","",IFERROR(AF101/M101,0))</f>
        <v/>
      </c>
      <c r="AJ101" s="10">
        <f>IF(A101="","",IFERROR(AF101/12,0))</f>
        <v/>
      </c>
    </row>
  </sheetData>
  <autoFilter ref="A1:AJ101"/>
  <conditionalFormatting sqref="AF2:AF101">
    <cfRule type="cellIs" priority="1" operator="greaterThan" dxfId="0">
      <formula>0</formula>
    </cfRule>
  </conditionalFormatting>
  <conditionalFormatting sqref="AG2:AI101">
    <cfRule type="cellIs" priority="2" operator="lessThan" dxfId="1">
      <formula>0</formula>
    </cfRule>
  </conditionalFormatting>
  <conditionalFormatting sqref="AJ2:AJ101">
    <cfRule type="cellIs" priority="3" operator="lessThan" dxfId="1">
      <formula>0</formula>
    </cfRule>
  </conditionalFormatting>
  <dataValidations count="4">
    <dataValidation sqref="F2:F101" showErrorMessage="1" showInputMessage="1" allowBlank="1" errorTitle="Type de location invalide" error="Sélectionnez Nu ou Meublé." type="list">
      <formula1>"Nu,Meublé"</formula1>
    </dataValidation>
    <dataValidation sqref="G2:G101" showErrorMessage="1" showInputMessage="1" allowBlank="1" errorTitle="Régime fiscal invalide" error="Sélectionnez un régime fiscal dans la liste." type="list">
      <formula1>"Micro-foncier,Réel foncier,LMNP réel,LMNP micro-BIC"</formula1>
    </dataValidation>
    <dataValidation sqref="H2:H101" showErrorMessage="1" showInputMessage="1" allowBlank="1" errorTitle="Date invalide" error="Saisissez une date d’acquisition valide." type="date" operator="between">
      <formula1>DATE(1900,1,1)</formula1>
      <formula2>DATE(2100,12,31)</formula2>
    </dataValidation>
    <dataValidation sqref="P2:P101 AA2:AA101" showErrorMessage="1" showInputMessage="1" allowBlank="1" errorTitle="Pourcentage invalide" error="Saisissez une valeur comprise entre 0 % et 100 %." type="decimal" operator="between">
      <formula1>0</formula1>
      <formula2>1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12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7" customWidth="1" min="1" max="1"/>
    <col width="20" customWidth="1" min="2" max="2"/>
    <col width="30" customWidth="1" min="3" max="3"/>
    <col width="28" customWidth="1" min="4" max="4"/>
  </cols>
  <sheetData>
    <row r="1">
      <c r="A1" s="1" t="inlineStr">
        <is>
          <t>Régime fiscal</t>
        </is>
      </c>
      <c r="B1" s="1" t="inlineStr">
        <is>
          <t>Abattement</t>
        </is>
      </c>
      <c r="C1" s="1" t="inlineStr">
        <is>
          <t>Référence</t>
        </is>
      </c>
      <c r="D1" s="1" t="inlineStr">
        <is>
          <t>Taux prélèvements sociaux</t>
        </is>
      </c>
    </row>
    <row r="2">
      <c r="A2" s="12" t="inlineStr">
        <is>
          <t>Micro-foncier</t>
        </is>
      </c>
      <c r="B2" s="13" t="n">
        <v>0.3</v>
      </c>
      <c r="C2" s="12" t="inlineStr">
        <is>
          <t>Déclaration 2044 simplifiée</t>
        </is>
      </c>
      <c r="D2" s="13" t="n">
        <v>0.172</v>
      </c>
    </row>
    <row r="3">
      <c r="A3" s="14" t="inlineStr">
        <is>
          <t>Réel foncier</t>
        </is>
      </c>
      <c r="B3" s="15" t="n">
        <v>0</v>
      </c>
      <c r="C3" s="14" t="inlineStr">
        <is>
          <t>Déclaration 2044</t>
        </is>
      </c>
      <c r="D3" s="15" t="n">
        <v>0.172</v>
      </c>
    </row>
    <row r="4">
      <c r="A4" s="12" t="inlineStr">
        <is>
          <t>LMNP réel</t>
        </is>
      </c>
      <c r="B4" s="13" t="n">
        <v>0</v>
      </c>
      <c r="C4" s="12" t="inlineStr">
        <is>
          <t>BIC, amortissement</t>
        </is>
      </c>
      <c r="D4" s="13" t="n">
        <v>0.172</v>
      </c>
    </row>
    <row r="5">
      <c r="A5" s="14" t="inlineStr">
        <is>
          <t>LMNP micro-BIC</t>
        </is>
      </c>
      <c r="B5" s="15" t="n">
        <v>0.5</v>
      </c>
      <c r="C5" s="14" t="inlineStr">
        <is>
          <t>BIC</t>
        </is>
      </c>
      <c r="D5" s="15" t="n">
        <v>0.172</v>
      </c>
    </row>
    <row r="6"/>
    <row r="7"/>
    <row r="8">
      <c r="A8" s="16" t="inlineStr">
        <is>
          <t>Paramètres généraux</t>
        </is>
      </c>
      <c r="B8" s="17" t="inlineStr">
        <is>
          <t>Valeur indicative</t>
        </is>
      </c>
      <c r="C8" s="17" t="inlineStr">
        <is>
          <t>Unité</t>
        </is>
      </c>
    </row>
    <row r="9">
      <c r="A9" s="12" t="inlineStr">
        <is>
          <t>Plafond micro-foncier</t>
        </is>
      </c>
      <c r="B9" s="18" t="n">
        <v>15000</v>
      </c>
      <c r="C9" s="19" t="inlineStr">
        <is>
          <t>€</t>
        </is>
      </c>
    </row>
    <row r="10">
      <c r="A10" s="14" t="inlineStr">
        <is>
          <t>Déficit foncier imputable sur le revenu global</t>
        </is>
      </c>
      <c r="B10" s="18" t="n">
        <v>10700</v>
      </c>
      <c r="C10" s="20" t="inlineStr">
        <is>
          <t>€</t>
        </is>
      </c>
    </row>
    <row r="11">
      <c r="A11" s="12" t="inlineStr">
        <is>
          <t>Objectif de taux d’endettement</t>
        </is>
      </c>
      <c r="B11" s="21" t="n">
        <v>0.35</v>
      </c>
      <c r="C11" s="19" t="inlineStr">
        <is>
          <t>%</t>
        </is>
      </c>
    </row>
    <row r="12">
      <c r="A12" s="14" t="inlineStr">
        <is>
          <t>Frais de notaire indicatifs</t>
        </is>
      </c>
      <c r="B12" s="21" t="n">
        <v>0.075</v>
      </c>
      <c r="C12" s="20" t="inlineStr">
        <is>
          <t>%</t>
        </is>
      </c>
    </row>
  </sheetData>
  <autoFilter ref="A1:D5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O16"/>
  <sheetViews>
    <sheetView showGridLines="0" workbookViewId="0">
      <selection activeCell="A1" sqref="A1"/>
    </sheetView>
  </sheetViews>
  <sheetFormatPr baseColWidth="8" defaultRowHeight="15"/>
  <cols>
    <col width="35" customWidth="1" min="1" max="1"/>
    <col width="22" customWidth="1" min="2" max="2"/>
    <col width="4" customWidth="1" min="3" max="3"/>
    <col width="13" customWidth="1" min="4" max="4"/>
    <col width="13" customWidth="1" min="5" max="5"/>
    <col width="13" customWidth="1" min="6" max="6"/>
    <col width="13" customWidth="1" min="7" max="7"/>
    <col width="13" customWidth="1" min="8" max="8"/>
    <col width="13" customWidth="1" min="9" max="9"/>
    <col width="13" customWidth="1" min="10" max="10"/>
    <col width="13" customWidth="1" min="11" max="11"/>
    <col width="13" customWidth="1" min="12" max="12"/>
    <col width="13" customWidth="1" min="13" max="13"/>
    <col width="13" customWidth="1" min="14" max="14"/>
    <col width="13" customWidth="1" min="15" max="15"/>
  </cols>
  <sheetData>
    <row r="1">
      <c r="A1" s="22" t="inlineStr">
        <is>
          <t>Tableau de bord — Rendement net net après impôts</t>
        </is>
      </c>
      <c r="B1" s="29" t="n"/>
      <c r="C1" s="29" t="n"/>
      <c r="D1" s="29" t="n"/>
      <c r="E1" s="29" t="n"/>
      <c r="F1" s="29" t="n"/>
      <c r="G1" s="29" t="n"/>
      <c r="H1" s="29" t="n"/>
      <c r="I1" s="29" t="n"/>
      <c r="J1" s="29" t="n"/>
      <c r="K1" s="29" t="n"/>
      <c r="L1" s="29" t="n"/>
      <c r="M1" s="29" t="n"/>
      <c r="N1" s="29" t="n"/>
      <c r="O1" s="30" t="n"/>
    </row>
    <row r="2"/>
    <row r="3">
      <c r="A3" s="17" t="inlineStr">
        <is>
          <t>Indicateur</t>
        </is>
      </c>
      <c r="B3" s="17" t="inlineStr">
        <is>
          <t>Valeur</t>
        </is>
      </c>
    </row>
    <row r="4">
      <c r="A4" s="23" t="inlineStr">
        <is>
          <t>Investissement total</t>
        </is>
      </c>
      <c r="B4" s="24">
        <f>SUM('Investissements'!M2:M11)</f>
        <v/>
      </c>
    </row>
    <row r="5">
      <c r="A5" s="25" t="inlineStr">
        <is>
          <t>Loyers annuels</t>
        </is>
      </c>
      <c r="B5" s="10">
        <f>SUM('Investissements'!Q2:Q11)</f>
        <v/>
      </c>
    </row>
    <row r="6">
      <c r="A6" s="23" t="inlineStr">
        <is>
          <t>Revenu net net total</t>
        </is>
      </c>
      <c r="B6" s="24">
        <f>SUM('Investissements'!AF2:AF11)</f>
        <v/>
      </c>
    </row>
    <row r="7">
      <c r="A7" s="25" t="inlineStr">
        <is>
          <t>Rendement net net moyen</t>
        </is>
      </c>
      <c r="B7" s="11">
        <f>IFERROR(AVERAGE('Investissements'!AI2:AI11),0)</f>
        <v/>
      </c>
    </row>
    <row r="8">
      <c r="A8" s="23" t="inlineStr">
        <is>
          <t>Impôts et prélèvements totaux</t>
        </is>
      </c>
      <c r="B8" s="24">
        <f>SUM('Investissements'!AD2:AD11)</f>
        <v/>
      </c>
    </row>
    <row r="9">
      <c r="A9" s="25" t="inlineStr">
        <is>
          <t>Nombre de biens</t>
        </is>
      </c>
      <c r="B9" s="26">
        <f>COUNTIF('Investissements'!A2:A11,"&lt;&gt;")</f>
        <v/>
      </c>
    </row>
    <row r="10"/>
    <row r="11"/>
    <row r="12">
      <c r="A12" s="17" t="inlineStr">
        <is>
          <t>Régime fiscal</t>
        </is>
      </c>
      <c r="B12" s="17" t="inlineStr">
        <is>
          <t>Impôts et prélèvements</t>
        </is>
      </c>
    </row>
    <row r="13">
      <c r="A13" s="12" t="inlineStr">
        <is>
          <t>Micro-foncier</t>
        </is>
      </c>
      <c r="B13" s="24">
        <f>SUMIF('Investissements'!$G$2:$G$101,A13,'Investissements'!$AD$2:$AD$101)</f>
        <v/>
      </c>
    </row>
    <row r="14">
      <c r="A14" s="14" t="inlineStr">
        <is>
          <t>Réel foncier</t>
        </is>
      </c>
      <c r="B14" s="10">
        <f>SUMIF('Investissements'!$G$2:$G$101,A14,'Investissements'!$AD$2:$AD$101)</f>
        <v/>
      </c>
    </row>
    <row r="15">
      <c r="A15" s="12" t="inlineStr">
        <is>
          <t>LMNP réel</t>
        </is>
      </c>
      <c r="B15" s="24">
        <f>SUMIF('Investissements'!$G$2:$G$101,A15,'Investissements'!$AD$2:$AD$101)</f>
        <v/>
      </c>
    </row>
    <row r="16">
      <c r="A16" s="14" t="inlineStr">
        <is>
          <t>LMNP micro-BIC</t>
        </is>
      </c>
      <c r="B16" s="10">
        <f>SUMIF('Investissements'!$G$2:$G$101,A16,'Investissements'!$AD$2:$AD$101)</f>
        <v/>
      </c>
    </row>
  </sheetData>
  <mergeCells count="1">
    <mergeCell ref="A1:O1"/>
  </mergeCells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14"/>
  <sheetViews>
    <sheetView showGridLines="0" workbookViewId="0">
      <selection activeCell="A1" sqref="A1"/>
    </sheetView>
  </sheetViews>
  <sheetFormatPr baseColWidth="8" defaultRowHeight="15"/>
  <cols>
    <col width="24" customWidth="1" min="1" max="1"/>
    <col width="100" customWidth="1" min="2" max="2"/>
    <col width="4" customWidth="1" min="3" max="3"/>
    <col width="4" customWidth="1" min="4" max="4"/>
    <col width="4" customWidth="1" min="5" max="5"/>
    <col width="4" customWidth="1" min="6" max="6"/>
  </cols>
  <sheetData>
    <row r="1">
      <c r="A1" s="22" t="inlineStr">
        <is>
          <t>Mode d’emploi — Calcul du rendement net net après impôts</t>
        </is>
      </c>
      <c r="B1" s="29" t="n"/>
      <c r="C1" s="29" t="n"/>
      <c r="D1" s="29" t="n"/>
      <c r="E1" s="29" t="n"/>
      <c r="F1" s="30" t="n"/>
    </row>
    <row r="2"/>
    <row r="3">
      <c r="A3" s="17" t="inlineStr">
        <is>
          <t>Feuille</t>
        </is>
      </c>
      <c r="B3" s="17" t="inlineStr">
        <is>
          <t>Utilisation</t>
        </is>
      </c>
    </row>
    <row r="4" ht="48" customHeight="1">
      <c r="A4" s="23" t="inlineStr">
        <is>
          <t>Investissements</t>
        </is>
      </c>
      <c r="B4" s="27" t="inlineStr">
        <is>
          <t>Saisissez un bien par ligne. Les cellules jaunes sont modifiables ; les cellules bleu pâle calculent automatiquement les loyers, charges, impôts et rendements.</t>
        </is>
      </c>
    </row>
    <row r="5" ht="48" customHeight="1">
      <c r="A5" s="25" t="inlineStr">
        <is>
          <t>Paramètres fiscaux</t>
        </is>
      </c>
      <c r="B5" s="28" t="inlineStr">
        <is>
          <t>Consultez les taux de prélèvements sociaux et les paramètres indicatifs. La table de régimes alimente automatiquement le calcul des prélèvements sociaux.</t>
        </is>
      </c>
    </row>
    <row r="6" ht="48" customHeight="1">
      <c r="A6" s="23" t="inlineStr">
        <is>
          <t>Tableau de bord</t>
        </is>
      </c>
      <c r="B6" s="27" t="inlineStr">
        <is>
          <t>Suivez l’investissement total, le revenu net net, les impôts et les rendements moyens. Les graphiques utilisent la plage préparée jusqu’à la ligne 101.</t>
        </is>
      </c>
    </row>
    <row r="7" ht="48" customHeight="1">
      <c r="A7" s="25" t="inlineStr">
        <is>
          <t>Mode d’emploi</t>
        </is>
      </c>
      <c r="B7" s="28" t="inlineStr">
        <is>
          <t>Conservez les identifiants de biens renseignés pour activer les calculs. Les lignes vides restent disponibles pour vos ajouts futurs.</t>
        </is>
      </c>
    </row>
    <row r="8"/>
    <row r="9"/>
    <row r="10">
      <c r="A10" s="16" t="inlineStr">
        <is>
          <t>Repères de saisie</t>
        </is>
      </c>
    </row>
    <row r="11" ht="34" customHeight="1">
      <c r="A11" s="19" t="inlineStr">
        <is>
          <t>•</t>
        </is>
      </c>
      <c r="B11" s="12" t="inlineStr">
        <is>
          <t>Le coût total investi inclut le prix d’acquisition, les frais de notaire, les travaux initiaux et le mobilier.</t>
        </is>
      </c>
    </row>
    <row r="12" ht="34" customHeight="1">
      <c r="A12" s="20" t="inlineStr">
        <is>
          <t>•</t>
        </is>
      </c>
      <c r="B12" s="14" t="inlineStr">
        <is>
          <t>Le revenu net avant impôts correspond aux loyers annuels après vacance diminués des charges déductibles.</t>
        </is>
      </c>
    </row>
    <row r="13" ht="34" customHeight="1">
      <c r="A13" s="19" t="inlineStr">
        <is>
          <t>•</t>
        </is>
      </c>
      <c r="B13" s="12" t="inlineStr">
        <is>
          <t>La base imposable dépend du régime fiscal renseigné. Pour le régime LMNP réel, le mobilier est pris en compte selon la formule préparée.</t>
        </is>
      </c>
    </row>
    <row r="14" ht="34" customHeight="1">
      <c r="A14" s="20" t="inlineStr">
        <is>
          <t>•</t>
        </is>
      </c>
      <c r="B14" s="14" t="inlineStr">
        <is>
          <t>Les rendements et la trésorerie sont mis en rouge lorsqu’ils deviennent négatifs.</t>
        </is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2026-10-02T18:43:43Z</dcterms:created>
  <dcterms:modified xmlns:dcterms="http://purl.org/dc/terms/" xmlns:xsi="http://www.w3.org/2001/XMLSchema-instance" xsi:type="dcterms:W3CDTF">2026-10-02T18:43:43Z</dcterms:modified>
</cp:coreProperties>
</file>