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3.xml" ContentType="application/vnd.openxmlformats-officedocument.spreadsheetml.worksheet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Décompte_Charges" sheetId="1" state="visible" r:id="rId1"/>
    <sheet xmlns:r="http://schemas.openxmlformats.org/officeDocument/2006/relationships" name="Synthèse" sheetId="2" state="visible" r:id="rId2"/>
    <sheet xmlns:r="http://schemas.openxmlformats.org/officeDocument/2006/relationships" name="Paramètres &amp; Aide" sheetId="3" state="visible" r:id="rId3"/>
  </sheets>
  <definedNames>
    <definedName name="_xlnm._FilterDatabase" localSheetId="0" hidden="1">'Décompte_Charges'!$A$2:$P$2</definedName>
  </definedNames>
  <calcPr calcId="124519" fullCalcOnLoad="1"/>
</workbook>
</file>

<file path=xl/styles.xml><?xml version="1.0" encoding="utf-8"?>
<styleSheet xmlns="http://schemas.openxmlformats.org/spreadsheetml/2006/main">
  <numFmts count="3">
    <numFmt numFmtId="164" formatCode="DD/MM/YYYY"/>
    <numFmt numFmtId="165" formatCode="0.0%"/>
    <numFmt numFmtId="166" formatCode="# ##0,00 €"/>
  </numFmts>
  <fonts count="7">
    <font>
      <name val="Calibri"/>
      <family val="2"/>
      <color theme="1"/>
      <sz val="11"/>
      <scheme val="minor"/>
    </font>
    <font>
      <name val="Calibri"/>
      <b val="1"/>
      <color rgb="001E293B"/>
      <sz val="14"/>
    </font>
    <font>
      <name val="Calibri"/>
      <b val="1"/>
      <color rgb="00FFFFFF"/>
      <sz val="11"/>
    </font>
    <font>
      <name val="Calibri"/>
      <sz val="10"/>
    </font>
    <font>
      <name val="Calibri"/>
      <b val="1"/>
      <sz val="10"/>
    </font>
    <font>
      <name val="Calibri"/>
      <b val="1"/>
      <color rgb="00FFFFFF"/>
      <sz val="12"/>
    </font>
    <font>
      <name val="Calibri"/>
      <b val="1"/>
      <color rgb="00FFFFFF"/>
      <sz val="10"/>
    </font>
  </fonts>
  <fills count="8">
    <fill>
      <patternFill/>
    </fill>
    <fill>
      <patternFill patternType="gray125"/>
    </fill>
    <fill>
      <patternFill patternType="solid">
        <fgColor rgb="00E0F2FE"/>
      </patternFill>
    </fill>
    <fill>
      <patternFill patternType="solid">
        <fgColor rgb="001E293B"/>
      </patternFill>
    </fill>
    <fill>
      <patternFill patternType="solid">
        <fgColor rgb="00F8FAFC"/>
      </patternFill>
    </fill>
    <fill>
      <patternFill patternType="solid">
        <fgColor rgb="00FFFBEB"/>
      </patternFill>
    </fill>
    <fill>
      <patternFill patternType="solid">
        <fgColor rgb="00FFFFFF"/>
      </patternFill>
    </fill>
    <fill>
      <patternFill patternType="solid">
        <fgColor rgb="000E7490"/>
      </patternFill>
    </fill>
  </fills>
  <borders count="11">
    <border>
      <left/>
      <right/>
      <top/>
      <bottom/>
      <diagonal/>
    </border>
    <border>
      <left style="thin">
        <color rgb="00D1D5DB"/>
      </left>
      <right style="thin">
        <color rgb="00D1D5DB"/>
      </right>
      <top style="medium">
        <color rgb="0094A3B8"/>
      </top>
      <bottom style="medium">
        <color rgb="0094A3B8"/>
      </bottom>
    </border>
    <border>
      <left style="thin">
        <color rgb="00D1D5DB"/>
      </left>
      <right style="thin">
        <color rgb="00D1D5DB"/>
      </right>
      <top style="thin">
        <color rgb="00D1D5DB"/>
      </top>
      <bottom style="thin">
        <color rgb="00D1D5DB"/>
      </bottom>
    </border>
    <border>
      <left/>
      <right/>
      <top style="thin">
        <color rgb="00D1D5DB"/>
      </top>
      <bottom/>
      <diagonal/>
    </border>
    <border>
      <left/>
      <right style="thin">
        <color rgb="00D1D5DB"/>
      </right>
      <top style="thin">
        <color rgb="00D1D5DB"/>
      </top>
      <bottom/>
      <diagonal/>
    </border>
    <border>
      <left/>
      <right/>
      <top style="thin">
        <color rgb="00D1D5DB"/>
      </top>
      <bottom style="thin">
        <color rgb="00D1D5DB"/>
      </bottom>
      <diagonal/>
    </border>
    <border>
      <left/>
      <right style="thin">
        <color rgb="00D1D5DB"/>
      </right>
      <top style="thin">
        <color rgb="00D1D5DB"/>
      </top>
      <bottom style="thin">
        <color rgb="00D1D5DB"/>
      </bottom>
      <diagonal/>
    </border>
    <border>
      <left/>
      <right/>
      <top style="medium">
        <color rgb="0094A3B8"/>
      </top>
      <bottom/>
      <diagonal/>
    </border>
    <border>
      <left/>
      <right style="thin">
        <color rgb="00D1D5DB"/>
      </right>
      <top style="medium">
        <color rgb="0094A3B8"/>
      </top>
      <bottom/>
      <diagonal/>
    </border>
    <border>
      <left/>
      <right/>
      <top style="medium">
        <color rgb="0094A3B8"/>
      </top>
      <bottom style="medium">
        <color rgb="0094A3B8"/>
      </bottom>
      <diagonal/>
    </border>
    <border>
      <left/>
      <right style="thin">
        <color rgb="00D1D5DB"/>
      </right>
      <top style="medium">
        <color rgb="0094A3B8"/>
      </top>
      <bottom style="medium">
        <color rgb="0094A3B8"/>
      </bottom>
      <diagonal/>
    </border>
  </borders>
  <cellStyleXfs count="1">
    <xf numFmtId="0" fontId="0" fillId="0" borderId="0"/>
  </cellStyleXfs>
  <cellXfs count="35">
    <xf numFmtId="0" fontId="0" fillId="0" borderId="0" pivotButton="0" quotePrefix="0" xfId="0"/>
    <xf numFmtId="0" fontId="1" fillId="2" borderId="1" applyAlignment="1" pivotButton="0" quotePrefix="0" xfId="0">
      <alignment horizontal="center" vertical="center"/>
    </xf>
    <xf numFmtId="0" fontId="2" fillId="3" borderId="2" applyAlignment="1" pivotButton="0" quotePrefix="0" xfId="0">
      <alignment horizontal="center" vertical="center"/>
    </xf>
    <xf numFmtId="0" fontId="3" fillId="4" borderId="2" applyAlignment="1" pivotButton="0" quotePrefix="0" xfId="0">
      <alignment horizontal="left" vertical="center"/>
    </xf>
    <xf numFmtId="164" fontId="3" fillId="4" borderId="2" applyAlignment="1" pivotButton="0" quotePrefix="0" xfId="0">
      <alignment horizontal="left" vertical="center"/>
    </xf>
    <xf numFmtId="165" fontId="3" fillId="4" borderId="2" applyAlignment="1" pivotButton="0" quotePrefix="0" xfId="0">
      <alignment horizontal="center" vertical="center"/>
    </xf>
    <xf numFmtId="166" fontId="3" fillId="4" borderId="2" applyAlignment="1" pivotButton="0" quotePrefix="0" xfId="0">
      <alignment horizontal="right" vertical="center"/>
    </xf>
    <xf numFmtId="166" fontId="3" fillId="5" borderId="2" applyAlignment="1" pivotButton="0" quotePrefix="0" xfId="0">
      <alignment horizontal="right" vertical="center"/>
    </xf>
    <xf numFmtId="0" fontId="3" fillId="6" borderId="2" applyAlignment="1" pivotButton="0" quotePrefix="0" xfId="0">
      <alignment horizontal="left" vertical="center"/>
    </xf>
    <xf numFmtId="164" fontId="3" fillId="6" borderId="2" applyAlignment="1" pivotButton="0" quotePrefix="0" xfId="0">
      <alignment horizontal="left" vertical="center"/>
    </xf>
    <xf numFmtId="165" fontId="3" fillId="6" borderId="2" applyAlignment="1" pivotButton="0" quotePrefix="0" xfId="0">
      <alignment horizontal="center" vertical="center"/>
    </xf>
    <xf numFmtId="166" fontId="3" fillId="6" borderId="2" applyAlignment="1" pivotButton="0" quotePrefix="0" xfId="0">
      <alignment horizontal="right" vertical="center"/>
    </xf>
    <xf numFmtId="0" fontId="2" fillId="7" borderId="2" applyAlignment="1" pivotButton="0" quotePrefix="0" xfId="0">
      <alignment horizontal="center" vertical="center"/>
    </xf>
    <xf numFmtId="0" fontId="2" fillId="7" borderId="2" pivotButton="0" quotePrefix="0" xfId="0"/>
    <xf numFmtId="166" fontId="2" fillId="7" borderId="2" applyAlignment="1" pivotButton="0" quotePrefix="0" xfId="0">
      <alignment horizontal="right" vertical="center"/>
    </xf>
    <xf numFmtId="0" fontId="4" fillId="4" borderId="2" applyAlignment="1" pivotButton="0" quotePrefix="0" xfId="0">
      <alignment horizontal="left" vertical="center"/>
    </xf>
    <xf numFmtId="0" fontId="3" fillId="4" borderId="2" applyAlignment="1" pivotButton="0" quotePrefix="0" xfId="0">
      <alignment horizontal="center" vertical="center"/>
    </xf>
    <xf numFmtId="0" fontId="4" fillId="6" borderId="2" applyAlignment="1" pivotButton="0" quotePrefix="0" xfId="0">
      <alignment horizontal="left" vertical="center"/>
    </xf>
    <xf numFmtId="0" fontId="3" fillId="6" borderId="2" applyAlignment="1" pivotButton="0" quotePrefix="0" xfId="0">
      <alignment horizontal="center" vertical="center"/>
    </xf>
    <xf numFmtId="165" fontId="3" fillId="6" borderId="2" applyAlignment="1" pivotButton="0" quotePrefix="0" xfId="0">
      <alignment horizontal="right" vertical="center"/>
    </xf>
    <xf numFmtId="165" fontId="3" fillId="4" borderId="2" applyAlignment="1" pivotButton="0" quotePrefix="0" xfId="0">
      <alignment horizontal="right" vertical="center"/>
    </xf>
    <xf numFmtId="1" fontId="3" fillId="4" borderId="2" applyAlignment="1" pivotButton="0" quotePrefix="0" xfId="0">
      <alignment horizontal="right" vertical="center"/>
    </xf>
    <xf numFmtId="1" fontId="3" fillId="6" borderId="2" applyAlignment="1" pivotButton="0" quotePrefix="0" xfId="0">
      <alignment horizontal="right" vertical="center"/>
    </xf>
    <xf numFmtId="165" fontId="2" fillId="7" borderId="2" applyAlignment="1" pivotButton="0" quotePrefix="0" xfId="0">
      <alignment horizontal="right" vertical="center"/>
    </xf>
    <xf numFmtId="0" fontId="0" fillId="7" borderId="2" pivotButton="0" quotePrefix="0" xfId="0"/>
    <xf numFmtId="0" fontId="5" fillId="3" borderId="2" applyAlignment="1" pivotButton="0" quotePrefix="0" xfId="0">
      <alignment horizontal="left" vertical="center"/>
    </xf>
    <xf numFmtId="0" fontId="3" fillId="4" borderId="2" applyAlignment="1" pivotButton="0" quotePrefix="0" xfId="0">
      <alignment vertical="center" wrapText="1"/>
    </xf>
    <xf numFmtId="0" fontId="0" fillId="0" borderId="5" pivotButton="0" quotePrefix="0" xfId="0"/>
    <xf numFmtId="0" fontId="0" fillId="0" borderId="6" pivotButton="0" quotePrefix="0" xfId="0"/>
    <xf numFmtId="0" fontId="3" fillId="6" borderId="2" applyAlignment="1" pivotButton="0" quotePrefix="0" xfId="0">
      <alignment vertical="center" wrapText="1"/>
    </xf>
    <xf numFmtId="0" fontId="6" fillId="7" borderId="2" applyAlignment="1" pivotButton="0" quotePrefix="0" xfId="0">
      <alignment horizontal="center" vertical="center"/>
    </xf>
    <xf numFmtId="0" fontId="4" fillId="4" borderId="2" applyAlignment="1" pivotButton="0" quotePrefix="0" xfId="0">
      <alignment horizontal="center" vertical="center"/>
    </xf>
    <xf numFmtId="0" fontId="4" fillId="6" borderId="2" applyAlignment="1" pivotButton="0" quotePrefix="0" xfId="0">
      <alignment horizontal="center" vertical="center"/>
    </xf>
    <xf numFmtId="0" fontId="0" fillId="0" borderId="9" pivotButton="0" quotePrefix="0" xfId="0"/>
    <xf numFmtId="0" fontId="0" fillId="0" borderId="10" pivotButton="0" quotePrefix="0" xfId="0"/>
  </cellXfs>
  <cellStyles count="1">
    <cellStyle name="Normal" xfId="0" builtinId="0" hidden="0"/>
  </cellStyles>
  <dxfs count="2">
    <dxf>
      <font>
        <name val="Calibri"/>
        <b val="1"/>
        <color rgb="0016A34A"/>
        <sz val="10"/>
      </font>
      <fill>
        <patternFill patternType="solid">
          <fgColor rgb="00DCFCE7"/>
        </patternFill>
      </fill>
    </dxf>
    <dxf>
      <font>
        <name val="Calibri"/>
        <b val="1"/>
        <color rgb="00DC2626"/>
        <sz val="10"/>
      </font>
      <fill>
        <patternFill patternType="solid">
          <fgColor rgb="00FEE2E2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styles" Target="styles.xml" Id="rId4"/><Relationship Type="http://schemas.openxmlformats.org/officeDocument/2006/relationships/theme" Target="theme/theme1.xml" Id="rId5"/></Relationships>
</file>

<file path=xl/charts/chart1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Charges par catégorie légale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'Synthèse'!C10</f>
            </strRef>
          </tx>
          <spPr>
            <a:solidFill xmlns:a="http://schemas.openxmlformats.org/drawingml/2006/main">
              <a:srgbClr val="0E7490"/>
            </a:solidFill>
            <a:ln xmlns:a="http://schemas.openxmlformats.org/drawingml/2006/main">
              <a:prstDash val="solid"/>
            </a:ln>
          </spPr>
          <cat>
            <numRef>
              <f>'Synthèse'!$B$11:$B$18</f>
            </numRef>
          </cat>
          <val>
            <numRef>
              <f>'Synthèse'!$C$11:$C$18</f>
            </numRef>
          </val>
        </ser>
        <ser>
          <idx val="1"/>
          <order val="1"/>
          <tx>
            <strRef>
              <f>'Synthèse'!D10</f>
            </strRef>
          </tx>
          <spPr>
            <a:solidFill xmlns:a="http://schemas.openxmlformats.org/drawingml/2006/main">
              <a:srgbClr val="16A34A"/>
            </a:solidFill>
            <a:ln xmlns:a="http://schemas.openxmlformats.org/drawingml/2006/main">
              <a:prstDash val="solid"/>
            </a:ln>
          </spPr>
          <cat>
            <numRef>
              <f>'Synthèse'!$B$11:$B$18</f>
            </numRef>
          </cat>
          <val>
            <numRef>
              <f>'Synthèse'!$D$11:$D$18</f>
            </numRef>
          </val>
        </ser>
        <gapWidth val="150"/>
        <axId val="10"/>
        <axId val="100"/>
      </barChart>
      <catAx>
        <axId val="10"/>
        <scaling>
          <orientation val="minMax"/>
        </scaling>
        <axPos val="l"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Catégorie</a:t>
                </a:r>
              </a:p>
            </rich>
          </tx>
        </title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Montant (€)</a:t>
                </a:r>
              </a:p>
            </rich>
          </tx>
        </title>
        <majorTickMark val="none"/>
        <minorTickMark val="none"/>
        <crossAx val="10"/>
      </valAx>
    </plotArea>
    <legend>
      <legendPos val="r"/>
    </legend>
    <plotVisOnly val="1"/>
    <dispBlanksAs val="gap"/>
  </chart>
</chartSpace>
</file>

<file path=xl/charts/chart2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Récupérable vs Non récupérable</a:t>
            </a:r>
          </a:p>
        </rich>
      </tx>
    </title>
    <plotArea>
      <pieChart>
        <varyColors val="1"/>
        <ser>
          <idx val="0"/>
          <order val="0"/>
          <spPr>
            <a:solidFill xmlns:a="http://schemas.openxmlformats.org/drawingml/2006/main">
              <a:srgbClr val="0E7490"/>
            </a:solidFill>
            <a:ln xmlns:a="http://schemas.openxmlformats.org/drawingml/2006/main">
              <a:prstDash val="solid"/>
            </a:ln>
          </spPr>
          <cat>
            <numRef>
              <f>'Synthèse'!$B$3:$B$5</f>
            </numRef>
          </cat>
          <val>
            <numRef>
              <f>'Synthèse'!$C$3:$C$5</f>
            </numRef>
          </val>
        </ser>
        <firstSliceAng val="0"/>
      </pieChart>
    </plotArea>
    <legend>
      <legendPos val="r"/>
    </legend>
    <plotVisOnly val="1"/>
    <dispBlanksAs val="gap"/>
  </chart>
</chartSpace>
</file>

<file path=xl/charts/chart3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Évolution des dépenses (ordre chronologique)</a:t>
            </a:r>
          </a:p>
        </rich>
      </tx>
    </title>
    <plotArea>
      <lineChart>
        <grouping val="standard"/>
        <ser>
          <idx val="0"/>
          <order val="0"/>
          <tx>
            <strRef>
              <f>'Décompte_Charges'!K2</f>
            </strRef>
          </tx>
          <spPr>
            <a:ln xmlns:a="http://schemas.openxmlformats.org/drawingml/2006/main" w="20000">
              <a:solidFill>
                <a:srgbClr val="0E7490"/>
              </a:solidFill>
              <a:prstDash val="solid"/>
            </a:ln>
          </spPr>
          <marker>
            <symbol val="none"/>
            <spPr>
              <a:ln xmlns:a="http://schemas.openxmlformats.org/drawingml/2006/main">
                <a:prstDash val="solid"/>
              </a:ln>
            </spPr>
          </marker>
          <val>
            <numRef>
              <f>'Décompte_Charges'!$K$3:$K$11</f>
            </numRef>
          </val>
        </ser>
        <axId val="10"/>
        <axId val="100"/>
      </lineChart>
      <catAx>
        <axId val="10"/>
        <scaling>
          <orientation val="minMax"/>
        </scaling>
        <axPos val="l"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N° dépense</a:t>
                </a:r>
              </a:p>
            </rich>
          </tx>
        </title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Montant TTC (€)</a:t>
                </a:r>
              </a:p>
            </rich>
          </tx>
        </title>
        <majorTickMark val="none"/>
        <minorTickMark val="none"/>
        <crossAx val="10"/>
      </valAx>
    </plotArea>
    <legend>
      <legendPos val="r"/>
    </legend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/><Relationship Type="http://schemas.openxmlformats.org/officeDocument/2006/relationships/chart" Target="/xl/charts/chart2.xml" Id="rId2"/><Relationship Type="http://schemas.openxmlformats.org/officeDocument/2006/relationships/chart" Target="/xl/charts/chart3.xml" Id="rId3"/></Relationships>
</file>

<file path=xl/drawings/drawing1.xml><?xml version="1.0" encoding="utf-8"?>
<wsDr xmlns="http://schemas.openxmlformats.org/drawingml/2006/spreadsheetDrawing">
  <oneCellAnchor>
    <from>
      <col>7</col>
      <colOff>0</colOff>
      <row>1</row>
      <rowOff>0</rowOff>
    </from>
    <ext cx="7920000" cy="504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  <oneCellAnchor>
    <from>
      <col>7</col>
      <colOff>0</colOff>
      <row>19</row>
      <rowOff>0</rowOff>
    </from>
    <ext cx="5040000" cy="5040000"/>
    <graphicFrame>
      <nvGraphicFramePr>
        <cNvPr id="2" name="Chart 2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graphicFrame>
    <clientData/>
  </oneCellAnchor>
  <oneCellAnchor>
    <from>
      <col>7</col>
      <colOff>0</colOff>
      <row>35</row>
      <rowOff>0</rowOff>
    </from>
    <ext cx="7920000" cy="5040000"/>
    <graphicFrame>
      <nvGraphicFramePr>
        <cNvPr id="3" name="Chart 3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P12"/>
  <sheetViews>
    <sheetView workbookViewId="0">
      <pane ySplit="2" topLeftCell="A3" activePane="bottomLeft" state="frozen"/>
      <selection pane="bottomLeft" activeCell="A1" sqref="A1"/>
    </sheetView>
  </sheetViews>
  <sheetFormatPr baseColWidth="8" defaultRowHeight="15"/>
  <cols>
    <col width="12" customWidth="1" min="1" max="1"/>
    <col width="16" customWidth="1" min="2" max="2"/>
    <col width="26" customWidth="1" min="3" max="3"/>
    <col width="34" customWidth="1" min="4" max="4"/>
    <col width="10" customWidth="1" min="5" max="5"/>
    <col width="28" customWidth="1" min="6" max="6"/>
    <col width="30" customWidth="1" min="7" max="7"/>
    <col width="16" customWidth="1" min="8" max="8"/>
    <col width="16" customWidth="1" min="9" max="9"/>
    <col width="14" customWidth="1" min="10" max="10"/>
    <col width="16" customWidth="1" min="11" max="11"/>
    <col width="16" customWidth="1" min="12" max="12"/>
    <col width="16" customWidth="1" min="13" max="13"/>
    <col width="16" customWidth="1" min="14" max="14"/>
    <col width="18" customWidth="1" min="15" max="15"/>
    <col width="28" customWidth="1" min="16" max="16"/>
  </cols>
  <sheetData>
    <row r="1" ht="28" customHeight="1">
      <c r="A1" s="1" t="inlineStr">
        <is>
          <t>DÉCOMPTE DES CHARGES LOCATIVES RÉCUPÉRABLES — Exercice 2026</t>
        </is>
      </c>
      <c r="B1" s="33" t="n"/>
      <c r="C1" s="33" t="n"/>
      <c r="D1" s="33" t="n"/>
      <c r="E1" s="33" t="n"/>
      <c r="F1" s="33" t="n"/>
      <c r="G1" s="33" t="n"/>
      <c r="H1" s="33" t="n"/>
      <c r="I1" s="33" t="n"/>
      <c r="J1" s="33" t="n"/>
      <c r="K1" s="33" t="n"/>
      <c r="L1" s="33" t="n"/>
      <c r="M1" s="33" t="n"/>
      <c r="N1" s="33" t="n"/>
      <c r="O1" s="33" t="n"/>
      <c r="P1" s="34" t="n"/>
    </row>
    <row r="2" ht="30" customHeight="1">
      <c r="A2" s="2" t="inlineStr">
        <is>
          <t>Réf. pièce</t>
        </is>
      </c>
      <c r="B2" s="2" t="inlineStr">
        <is>
          <t>Date de dépense</t>
        </is>
      </c>
      <c r="C2" s="2" t="inlineStr">
        <is>
          <t>Fournisseur / Émetteur</t>
        </is>
      </c>
      <c r="D2" s="2" t="inlineStr">
        <is>
          <t>Adresse de l'immeuble</t>
        </is>
      </c>
      <c r="E2" s="2" t="inlineStr">
        <is>
          <t>Lot / Bât.</t>
        </is>
      </c>
      <c r="F2" s="2" t="inlineStr">
        <is>
          <t>Nature de la charge</t>
        </is>
      </c>
      <c r="G2" s="2" t="inlineStr">
        <is>
          <t>Catégorie légale</t>
        </is>
      </c>
      <c r="H2" s="2" t="inlineStr">
        <is>
          <t>Répartition</t>
        </is>
      </c>
      <c r="I2" s="2" t="inlineStr">
        <is>
          <t>Base de calcul</t>
        </is>
      </c>
      <c r="J2" s="2" t="inlineStr">
        <is>
          <t>Quote-part loc. %</t>
        </is>
      </c>
      <c r="K2" s="2" t="inlineStr">
        <is>
          <t>Montant total TTC</t>
        </is>
      </c>
      <c r="L2" s="2" t="inlineStr">
        <is>
          <t>Montant récupérable</t>
        </is>
      </c>
      <c r="M2" s="2" t="inlineStr">
        <is>
          <t>Montant non récup.</t>
        </is>
      </c>
      <c r="N2" s="2" t="inlineStr">
        <is>
          <t>Déjà provisionné</t>
        </is>
      </c>
      <c r="O2" s="2" t="inlineStr">
        <is>
          <t>Solde à régulariser</t>
        </is>
      </c>
      <c r="P2" s="2" t="inlineStr">
        <is>
          <t>Commentaires</t>
        </is>
      </c>
    </row>
    <row r="3">
      <c r="A3" s="3" t="inlineStr">
        <is>
          <t>PC-001</t>
        </is>
      </c>
      <c r="B3" s="4" t="inlineStr">
        <is>
          <t>15/01/2026</t>
        </is>
      </c>
      <c r="C3" s="3" t="inlineStr">
        <is>
          <t>Lyonnaise des Eaux</t>
        </is>
      </c>
      <c r="D3" s="3" t="inlineStr">
        <is>
          <t>12 rue de la République, 69002 Lyon</t>
        </is>
      </c>
      <c r="E3" s="3" t="inlineStr">
        <is>
          <t>Bât. A</t>
        </is>
      </c>
      <c r="F3" s="3" t="inlineStr">
        <is>
          <t>Fourniture eau froide</t>
        </is>
      </c>
      <c r="G3" s="3" t="inlineStr">
        <is>
          <t>Eau froide / eau chaude</t>
        </is>
      </c>
      <c r="H3" s="3" t="inlineStr">
        <is>
          <t>Prorata tantièmes</t>
        </is>
      </c>
      <c r="I3" s="3" t="inlineStr">
        <is>
          <t>Tantièmes</t>
        </is>
      </c>
      <c r="J3" s="5" t="n">
        <v>1</v>
      </c>
      <c r="K3" s="6" t="n">
        <v>85.40000000000001</v>
      </c>
      <c r="L3" s="6">
        <f>K3*J3</f>
        <v/>
      </c>
      <c r="M3" s="6">
        <f>K3-L3</f>
        <v/>
      </c>
      <c r="N3" s="7" t="n">
        <v>80</v>
      </c>
      <c r="O3" s="6">
        <f>L3-N3</f>
        <v/>
      </c>
      <c r="P3" s="3" t="inlineStr">
        <is>
          <t>T1-2026</t>
        </is>
      </c>
    </row>
    <row r="4">
      <c r="A4" s="8" t="inlineStr">
        <is>
          <t>PC-002</t>
        </is>
      </c>
      <c r="B4" s="9" t="inlineStr">
        <is>
          <t>28/02/2026</t>
        </is>
      </c>
      <c r="C4" s="8" t="inlineStr">
        <is>
          <t>Dalkia Maintenance</t>
        </is>
      </c>
      <c r="D4" s="8" t="inlineStr">
        <is>
          <t>8 avenue Victor Hugo, 75116 Paris</t>
        </is>
      </c>
      <c r="E4" s="8" t="inlineStr">
        <is>
          <t>Bât. B</t>
        </is>
      </c>
      <c r="F4" s="8" t="inlineStr">
        <is>
          <t>Entretien chaudière collective</t>
        </is>
      </c>
      <c r="G4" s="8" t="inlineStr">
        <is>
          <t>Chauffage collectif</t>
        </is>
      </c>
      <c r="H4" s="8" t="inlineStr">
        <is>
          <t>Tantièmes chauffage</t>
        </is>
      </c>
      <c r="I4" s="8" t="inlineStr">
        <is>
          <t>Contrat</t>
        </is>
      </c>
      <c r="J4" s="10" t="n">
        <v>0.75</v>
      </c>
      <c r="K4" s="11" t="n">
        <v>312</v>
      </c>
      <c r="L4" s="11">
        <f>K4*J4</f>
        <v/>
      </c>
      <c r="M4" s="11">
        <f>K4-L4</f>
        <v/>
      </c>
      <c r="N4" s="7" t="n">
        <v>240</v>
      </c>
      <c r="O4" s="11">
        <f>L4-N4</f>
        <v/>
      </c>
      <c r="P4" s="8" t="inlineStr">
        <is>
          <t>Contrat annuel</t>
        </is>
      </c>
    </row>
    <row r="5">
      <c r="A5" s="3" t="inlineStr">
        <is>
          <t>PC-003</t>
        </is>
      </c>
      <c r="B5" s="4" t="inlineStr">
        <is>
          <t>12/03/2026</t>
        </is>
      </c>
      <c r="C5" s="3" t="inlineStr">
        <is>
          <t>Nettoyage Propreté Sud</t>
        </is>
      </c>
      <c r="D5" s="3" t="inlineStr">
        <is>
          <t>24 cours Gambetta, 33000 Bordeaux</t>
        </is>
      </c>
      <c r="E5" s="3" t="inlineStr">
        <is>
          <t>Esc. C</t>
        </is>
      </c>
      <c r="F5" s="3" t="inlineStr">
        <is>
          <t>Nettoyage parties communes</t>
        </is>
      </c>
      <c r="G5" s="3" t="inlineStr">
        <is>
          <t>Parties communes</t>
        </is>
      </c>
      <c r="H5" s="3" t="inlineStr">
        <is>
          <t>Prorata tantièmes</t>
        </is>
      </c>
      <c r="I5" s="3" t="inlineStr">
        <is>
          <t>Facture</t>
        </is>
      </c>
      <c r="J5" s="5" t="n">
        <v>1</v>
      </c>
      <c r="K5" s="6" t="n">
        <v>148.8</v>
      </c>
      <c r="L5" s="6">
        <f>K5*J5</f>
        <v/>
      </c>
      <c r="M5" s="6">
        <f>K5-L5</f>
        <v/>
      </c>
      <c r="N5" s="7" t="n">
        <v>140</v>
      </c>
      <c r="O5" s="6">
        <f>L5-N5</f>
        <v/>
      </c>
      <c r="P5" s="3" t="inlineStr">
        <is>
          <t>Mars 2026</t>
        </is>
      </c>
    </row>
    <row r="6">
      <c r="A6" s="8" t="inlineStr">
        <is>
          <t>PC-004</t>
        </is>
      </c>
      <c r="B6" s="9" t="inlineStr">
        <is>
          <t>05/04/2026</t>
        </is>
      </c>
      <c r="C6" s="8" t="inlineStr">
        <is>
          <t>Schindler Ascenseurs</t>
        </is>
      </c>
      <c r="D6" s="8" t="inlineStr">
        <is>
          <t>8 avenue Victor Hugo, 75116 Paris</t>
        </is>
      </c>
      <c r="E6" s="8" t="inlineStr">
        <is>
          <t>Bât. B</t>
        </is>
      </c>
      <c r="F6" s="8" t="inlineStr">
        <is>
          <t>Maintenance ascenseur</t>
        </is>
      </c>
      <c r="G6" s="8" t="inlineStr">
        <is>
          <t>Ascenseur</t>
        </is>
      </c>
      <c r="H6" s="8" t="inlineStr">
        <is>
          <t>Prorata niveaux</t>
        </is>
      </c>
      <c r="I6" s="8" t="inlineStr">
        <is>
          <t>Facture</t>
        </is>
      </c>
      <c r="J6" s="10" t="n">
        <v>0.7</v>
      </c>
      <c r="K6" s="11" t="n">
        <v>1245.6</v>
      </c>
      <c r="L6" s="11">
        <f>K6*J6</f>
        <v/>
      </c>
      <c r="M6" s="11">
        <f>K6-L6</f>
        <v/>
      </c>
      <c r="N6" s="7" t="n">
        <v>900</v>
      </c>
      <c r="O6" s="11">
        <f>L6-N6</f>
        <v/>
      </c>
      <c r="P6" s="8" t="inlineStr">
        <is>
          <t>Contrat trim.</t>
        </is>
      </c>
    </row>
    <row r="7">
      <c r="A7" s="3" t="inlineStr">
        <is>
          <t>PC-005</t>
        </is>
      </c>
      <c r="B7" s="4" t="inlineStr">
        <is>
          <t>18/04/2026</t>
        </is>
      </c>
      <c r="C7" s="3" t="inlineStr">
        <is>
          <t>Ville de Lyon – Finances</t>
        </is>
      </c>
      <c r="D7" s="3" t="inlineStr">
        <is>
          <t>12 rue de la République, 69002 Lyon</t>
        </is>
      </c>
      <c r="E7" s="3" t="inlineStr">
        <is>
          <t>Bât. A</t>
        </is>
      </c>
      <c r="F7" s="3" t="inlineStr">
        <is>
          <t>TEOM 2026</t>
        </is>
      </c>
      <c r="G7" s="3" t="inlineStr">
        <is>
          <t>Ordures ménagères / TEOM</t>
        </is>
      </c>
      <c r="H7" s="3" t="inlineStr">
        <is>
          <t>Quote-part lot</t>
        </is>
      </c>
      <c r="I7" s="3" t="inlineStr">
        <is>
          <t>Avis taxe</t>
        </is>
      </c>
      <c r="J7" s="5" t="n">
        <v>1</v>
      </c>
      <c r="K7" s="6" t="n">
        <v>210</v>
      </c>
      <c r="L7" s="6">
        <f>K7*J7</f>
        <v/>
      </c>
      <c r="M7" s="6">
        <f>K7-L7</f>
        <v/>
      </c>
      <c r="N7" s="7" t="n">
        <v>210</v>
      </c>
      <c r="O7" s="6">
        <f>L7-N7</f>
        <v/>
      </c>
      <c r="P7" s="3" t="inlineStr">
        <is>
          <t>Exercice 2026</t>
        </is>
      </c>
    </row>
    <row r="8">
      <c r="A8" s="8" t="inlineStr">
        <is>
          <t>PC-006</t>
        </is>
      </c>
      <c r="B8" s="9" t="inlineStr">
        <is>
          <t>02/05/2026</t>
        </is>
      </c>
      <c r="C8" s="8" t="inlineStr">
        <is>
          <t>Enedis – EDF</t>
        </is>
      </c>
      <c r="D8" s="8" t="inlineStr">
        <is>
          <t>15 boulevard Vauban, 59800 Lille</t>
        </is>
      </c>
      <c r="E8" s="8" t="inlineStr">
        <is>
          <t>Esc. A</t>
        </is>
      </c>
      <c r="F8" s="8" t="inlineStr">
        <is>
          <t>Électricité communs</t>
        </is>
      </c>
      <c r="G8" s="8" t="inlineStr">
        <is>
          <t>Parties communes</t>
        </is>
      </c>
      <c r="H8" s="8" t="inlineStr">
        <is>
          <t>Prorata tantièmes</t>
        </is>
      </c>
      <c r="I8" s="8" t="inlineStr">
        <is>
          <t>Relevé</t>
        </is>
      </c>
      <c r="J8" s="10" t="n">
        <v>1</v>
      </c>
      <c r="K8" s="11" t="n">
        <v>68.90000000000001</v>
      </c>
      <c r="L8" s="11">
        <f>K8*J8</f>
        <v/>
      </c>
      <c r="M8" s="11">
        <f>K8-L8</f>
        <v/>
      </c>
      <c r="N8" s="7" t="n">
        <v>65</v>
      </c>
      <c r="O8" s="11">
        <f>L8-N8</f>
        <v/>
      </c>
      <c r="P8" s="8" t="inlineStr">
        <is>
          <t>Bimensuel</t>
        </is>
      </c>
    </row>
    <row r="9">
      <c r="A9" s="3" t="inlineStr">
        <is>
          <t>PC-007</t>
        </is>
      </c>
      <c r="B9" s="4" t="inlineStr">
        <is>
          <t>20/05/2026</t>
        </is>
      </c>
      <c r="C9" s="3" t="inlineStr">
        <is>
          <t>Gardiennage Nord Service</t>
        </is>
      </c>
      <c r="D9" s="3" t="inlineStr">
        <is>
          <t>15 boulevard Vauban, 59800 Lille</t>
        </is>
      </c>
      <c r="E9" s="3" t="inlineStr">
        <is>
          <t>Ens.</t>
        </is>
      </c>
      <c r="F9" s="3" t="inlineStr">
        <is>
          <t>Gardiennage mai 2026</t>
        </is>
      </c>
      <c r="G9" s="3" t="inlineStr">
        <is>
          <t>Charges de gardiennage</t>
        </is>
      </c>
      <c r="H9" s="3" t="inlineStr">
        <is>
          <t>75 % récupérable</t>
        </is>
      </c>
      <c r="I9" s="3" t="inlineStr">
        <is>
          <t>Contrat</t>
        </is>
      </c>
      <c r="J9" s="5" t="n">
        <v>0.75</v>
      </c>
      <c r="K9" s="6" t="n">
        <v>920</v>
      </c>
      <c r="L9" s="6">
        <f>K9*J9</f>
        <v/>
      </c>
      <c r="M9" s="6">
        <f>K9-L9</f>
        <v/>
      </c>
      <c r="N9" s="7" t="n">
        <v>700</v>
      </c>
      <c r="O9" s="6">
        <f>L9-N9</f>
        <v/>
      </c>
      <c r="P9" s="3" t="inlineStr">
        <is>
          <t>Décret 87-713</t>
        </is>
      </c>
    </row>
    <row r="10">
      <c r="A10" s="8" t="inlineStr">
        <is>
          <t>PC-008</t>
        </is>
      </c>
      <c r="B10" s="9" t="inlineStr">
        <is>
          <t>10/06/2026</t>
        </is>
      </c>
      <c r="C10" s="8" t="inlineStr">
        <is>
          <t>Serrurerie Dupont &amp; Fils</t>
        </is>
      </c>
      <c r="D10" s="8" t="inlineStr">
        <is>
          <t>6 rue du Bac, 75007 Paris</t>
        </is>
      </c>
      <c r="E10" s="8" t="inlineStr">
        <is>
          <t>Bât. A</t>
        </is>
      </c>
      <c r="F10" s="8" t="inlineStr">
        <is>
          <t>Réparation serrure porte comm.</t>
        </is>
      </c>
      <c r="G10" s="8" t="inlineStr">
        <is>
          <t>Entretien / petites réparations</t>
        </is>
      </c>
      <c r="H10" s="8" t="inlineStr">
        <is>
          <t>Imputable locataire</t>
        </is>
      </c>
      <c r="I10" s="8" t="inlineStr">
        <is>
          <t>Devis</t>
        </is>
      </c>
      <c r="J10" s="10" t="n">
        <v>1</v>
      </c>
      <c r="K10" s="11" t="n">
        <v>42.5</v>
      </c>
      <c r="L10" s="11">
        <f>K10*J10</f>
        <v/>
      </c>
      <c r="M10" s="11">
        <f>K10-L10</f>
        <v/>
      </c>
      <c r="N10" s="7" t="n">
        <v>40</v>
      </c>
      <c r="O10" s="11">
        <f>L10-N10</f>
        <v/>
      </c>
      <c r="P10" s="8" t="inlineStr">
        <is>
          <t>Petite répar.</t>
        </is>
      </c>
    </row>
    <row r="11">
      <c r="A11" s="3" t="inlineStr">
        <is>
          <t>PC-009</t>
        </is>
      </c>
      <c r="B11" s="4" t="inlineStr">
        <is>
          <t>25/06/2026</t>
        </is>
      </c>
      <c r="C11" s="3" t="inlineStr">
        <is>
          <t>Sécurité Incendie PACA</t>
        </is>
      </c>
      <c r="D11" s="3" t="inlineStr">
        <is>
          <t>24 cours Gambetta, 33000 Bordeaux</t>
        </is>
      </c>
      <c r="E11" s="3" t="inlineStr">
        <is>
          <t>Esc. B</t>
        </is>
      </c>
      <c r="F11" s="3" t="inlineStr">
        <is>
          <t>Vérification extincteurs</t>
        </is>
      </c>
      <c r="G11" s="3" t="inlineStr">
        <is>
          <t>Entretien / petites réparations</t>
        </is>
      </c>
      <c r="H11" s="3" t="inlineStr">
        <is>
          <t>Prorata tantièmes</t>
        </is>
      </c>
      <c r="I11" s="3" t="inlineStr">
        <is>
          <t>Facture</t>
        </is>
      </c>
      <c r="J11" s="5" t="n">
        <v>0.6</v>
      </c>
      <c r="K11" s="6" t="n">
        <v>156</v>
      </c>
      <c r="L11" s="6">
        <f>K11*J11</f>
        <v/>
      </c>
      <c r="M11" s="6">
        <f>K11-L11</f>
        <v/>
      </c>
      <c r="N11" s="7" t="n">
        <v>100</v>
      </c>
      <c r="O11" s="6">
        <f>L11-N11</f>
        <v/>
      </c>
      <c r="P11" s="3" t="inlineStr">
        <is>
          <t>Vérif. annuelle</t>
        </is>
      </c>
    </row>
    <row r="12">
      <c r="A12" s="12" t="inlineStr">
        <is>
          <t>SOUS-TOTAL</t>
        </is>
      </c>
      <c r="B12" s="13" t="n"/>
      <c r="C12" s="13" t="n"/>
      <c r="D12" s="13" t="n"/>
      <c r="E12" s="13" t="n"/>
      <c r="F12" s="13" t="n"/>
      <c r="G12" s="13" t="n"/>
      <c r="H12" s="13" t="n"/>
      <c r="I12" s="13" t="n"/>
      <c r="J12" s="13" t="n"/>
      <c r="K12" s="14">
        <f>SUM(K3:K11)</f>
        <v/>
      </c>
      <c r="L12" s="14">
        <f>SUM(L3:L11)</f>
        <v/>
      </c>
      <c r="M12" s="14">
        <f>SUM(M3:M11)</f>
        <v/>
      </c>
      <c r="N12" s="14">
        <f>SUM(N3:N11)</f>
        <v/>
      </c>
      <c r="O12" s="14">
        <f>SUM(O3:O11)</f>
        <v/>
      </c>
      <c r="P12" s="13" t="n"/>
    </row>
  </sheetData>
  <autoFilter ref="A2:P2"/>
  <mergeCells count="1">
    <mergeCell ref="A1:P1"/>
  </mergeCells>
  <conditionalFormatting sqref="O3:O11">
    <cfRule type="expression" priority="1" dxfId="0" stopIfTrue="1">
      <formula>O3&gt;0</formula>
    </cfRule>
    <cfRule type="expression" priority="2" dxfId="1" stopIfTrue="1">
      <formula>O3&lt;0</formula>
    </cfRule>
  </conditionalFormatting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J26"/>
  <sheetViews>
    <sheetView workbookViewId="0">
      <pane ySplit="1" topLeftCell="A2" activePane="bottomLeft" state="frozen"/>
      <selection pane="bottomLeft" activeCell="A1" sqref="A1"/>
    </sheetView>
  </sheetViews>
  <sheetFormatPr baseColWidth="8" defaultRowHeight="15"/>
  <cols>
    <col width="3" customWidth="1" min="1" max="1"/>
    <col width="42" customWidth="1" min="2" max="2"/>
    <col width="18" customWidth="1" min="3" max="3"/>
    <col width="18" customWidth="1" min="4" max="4"/>
    <col width="18" customWidth="1" min="5" max="5"/>
    <col width="10" customWidth="1" min="6" max="6"/>
  </cols>
  <sheetData>
    <row r="1" ht="28" customHeight="1">
      <c r="A1" s="1" t="inlineStr">
        <is>
          <t>SYNTHÈSE — RÉGULARISATION DES CHARGES 2026</t>
        </is>
      </c>
      <c r="B1" s="33" t="n"/>
      <c r="C1" s="33" t="n"/>
      <c r="D1" s="33" t="n"/>
      <c r="E1" s="33" t="n"/>
      <c r="F1" s="33" t="n"/>
      <c r="G1" s="33" t="n"/>
      <c r="H1" s="33" t="n"/>
      <c r="I1" s="33" t="n"/>
      <c r="J1" s="34" t="n"/>
    </row>
    <row r="2">
      <c r="B2" s="2" t="inlineStr">
        <is>
          <t>Indicateur</t>
        </is>
      </c>
      <c r="C2" s="2" t="inlineStr">
        <is>
          <t>Valeur</t>
        </is>
      </c>
      <c r="D2" s="2" t="inlineStr">
        <is>
          <t>Statut</t>
        </is>
      </c>
    </row>
    <row r="3">
      <c r="B3" s="15" t="inlineStr">
        <is>
          <t>Total charges TTC</t>
        </is>
      </c>
      <c r="C3" s="6">
        <f>SUM('Décompte_Charges'!K3:K100)</f>
        <v/>
      </c>
      <c r="D3" s="16" t="n"/>
    </row>
    <row r="4">
      <c r="B4" s="17" t="inlineStr">
        <is>
          <t>Total récupérable</t>
        </is>
      </c>
      <c r="C4" s="11">
        <f>SUM('Décompte_Charges'!L3:L100)</f>
        <v/>
      </c>
      <c r="D4" s="18" t="n"/>
    </row>
    <row r="5">
      <c r="B5" s="15" t="inlineStr">
        <is>
          <t>Total non récupérable</t>
        </is>
      </c>
      <c r="C5" s="6">
        <f>SUM('Décompte_Charges'!M3:M100)</f>
        <v/>
      </c>
      <c r="D5" s="16" t="n"/>
    </row>
    <row r="6">
      <c r="B6" s="17" t="inlineStr">
        <is>
          <t>Total déjà provisionné</t>
        </is>
      </c>
      <c r="C6" s="11">
        <f>SUM('Décompte_Charges'!N3:N100)</f>
        <v/>
      </c>
      <c r="D6" s="18" t="n"/>
    </row>
    <row r="7">
      <c r="B7" s="15" t="inlineStr">
        <is>
          <t>Solde global à régulariser</t>
        </is>
      </c>
      <c r="C7" s="6">
        <f>SUM('Décompte_Charges'!O3:O100)</f>
        <v/>
      </c>
      <c r="D7" s="16">
        <f>IF(C7&gt;0,"Régularisation à payer",IF(C7&lt;0,"Trop-perçu à rembourser","Équilibré"))</f>
        <v/>
      </c>
    </row>
    <row r="8">
      <c r="B8" s="17" t="inlineStr">
        <is>
          <t>Taux moyen quote-part loc.</t>
        </is>
      </c>
      <c r="C8" s="19">
        <f>IFERROR(AVERAGE('Décompte_Charges'!J3:J100),0)</f>
        <v/>
      </c>
      <c r="D8" s="18" t="n"/>
    </row>
    <row r="9"/>
    <row r="10">
      <c r="B10" s="2" t="inlineStr">
        <is>
          <t>Catégorie légale</t>
        </is>
      </c>
      <c r="C10" s="2" t="inlineStr">
        <is>
          <t>Montant total</t>
        </is>
      </c>
      <c r="D10" s="2" t="inlineStr">
        <is>
          <t>Montant récupérable</t>
        </is>
      </c>
      <c r="E10" s="2" t="inlineStr">
        <is>
          <t>Part récupérable %</t>
        </is>
      </c>
      <c r="F10" s="2" t="inlineStr">
        <is>
          <t>Nb lignes</t>
        </is>
      </c>
    </row>
    <row r="11">
      <c r="B11" s="3" t="inlineStr">
        <is>
          <t>Entretien / petites réparations</t>
        </is>
      </c>
      <c r="C11" s="6">
        <f>SUMIF('Décompte_Charges'!G3:G100,B11,'Décompte_Charges'!K3:K100)</f>
        <v/>
      </c>
      <c r="D11" s="6">
        <f>SUMIF('Décompte_Charges'!G3:G100,B11,'Décompte_Charges'!L3:L100)</f>
        <v/>
      </c>
      <c r="E11" s="20">
        <f>IFERROR(D11/C11,0)</f>
        <v/>
      </c>
      <c r="F11" s="21">
        <f>COUNTIF('Décompte_Charges'!G3:G100,B11)</f>
        <v/>
      </c>
    </row>
    <row r="12">
      <c r="B12" s="8" t="inlineStr">
        <is>
          <t>Eau froide / eau chaude</t>
        </is>
      </c>
      <c r="C12" s="11">
        <f>SUMIF('Décompte_Charges'!G3:G100,B12,'Décompte_Charges'!K3:K100)</f>
        <v/>
      </c>
      <c r="D12" s="11">
        <f>SUMIF('Décompte_Charges'!G3:G100,B12,'Décompte_Charges'!L3:L100)</f>
        <v/>
      </c>
      <c r="E12" s="19">
        <f>IFERROR(D12/C12,0)</f>
        <v/>
      </c>
      <c r="F12" s="22">
        <f>COUNTIF('Décompte_Charges'!G3:G100,B12)</f>
        <v/>
      </c>
    </row>
    <row r="13">
      <c r="B13" s="3" t="inlineStr">
        <is>
          <t>Chauffage collectif</t>
        </is>
      </c>
      <c r="C13" s="6">
        <f>SUMIF('Décompte_Charges'!G3:G100,B13,'Décompte_Charges'!K3:K100)</f>
        <v/>
      </c>
      <c r="D13" s="6">
        <f>SUMIF('Décompte_Charges'!G3:G100,B13,'Décompte_Charges'!L3:L100)</f>
        <v/>
      </c>
      <c r="E13" s="20">
        <f>IFERROR(D13/C13,0)</f>
        <v/>
      </c>
      <c r="F13" s="21">
        <f>COUNTIF('Décompte_Charges'!G3:G100,B13)</f>
        <v/>
      </c>
    </row>
    <row r="14">
      <c r="B14" s="8" t="inlineStr">
        <is>
          <t>Ascenseur</t>
        </is>
      </c>
      <c r="C14" s="11">
        <f>SUMIF('Décompte_Charges'!G3:G100,B14,'Décompte_Charges'!K3:K100)</f>
        <v/>
      </c>
      <c r="D14" s="11">
        <f>SUMIF('Décompte_Charges'!G3:G100,B14,'Décompte_Charges'!L3:L100)</f>
        <v/>
      </c>
      <c r="E14" s="19">
        <f>IFERROR(D14/C14,0)</f>
        <v/>
      </c>
      <c r="F14" s="22">
        <f>COUNTIF('Décompte_Charges'!G3:G100,B14)</f>
        <v/>
      </c>
    </row>
    <row r="15">
      <c r="B15" s="3" t="inlineStr">
        <is>
          <t>Ordures ménagères / TEOM</t>
        </is>
      </c>
      <c r="C15" s="6">
        <f>SUMIF('Décompte_Charges'!G3:G100,B15,'Décompte_Charges'!K3:K100)</f>
        <v/>
      </c>
      <c r="D15" s="6">
        <f>SUMIF('Décompte_Charges'!G3:G100,B15,'Décompte_Charges'!L3:L100)</f>
        <v/>
      </c>
      <c r="E15" s="20">
        <f>IFERROR(D15/C15,0)</f>
        <v/>
      </c>
      <c r="F15" s="21">
        <f>COUNTIF('Décompte_Charges'!G3:G100,B15)</f>
        <v/>
      </c>
    </row>
    <row r="16">
      <c r="B16" s="8" t="inlineStr">
        <is>
          <t>Parties communes</t>
        </is>
      </c>
      <c r="C16" s="11">
        <f>SUMIF('Décompte_Charges'!G3:G100,B16,'Décompte_Charges'!K3:K100)</f>
        <v/>
      </c>
      <c r="D16" s="11">
        <f>SUMIF('Décompte_Charges'!G3:G100,B16,'Décompte_Charges'!L3:L100)</f>
        <v/>
      </c>
      <c r="E16" s="19">
        <f>IFERROR(D16/C16,0)</f>
        <v/>
      </c>
      <c r="F16" s="22">
        <f>COUNTIF('Décompte_Charges'!G3:G100,B16)</f>
        <v/>
      </c>
    </row>
    <row r="17">
      <c r="B17" s="3" t="inlineStr">
        <is>
          <t>Charges de gardiennage</t>
        </is>
      </c>
      <c r="C17" s="6">
        <f>SUMIF('Décompte_Charges'!G3:G100,B17,'Décompte_Charges'!K3:K100)</f>
        <v/>
      </c>
      <c r="D17" s="6">
        <f>SUMIF('Décompte_Charges'!G3:G100,B17,'Décompte_Charges'!L3:L100)</f>
        <v/>
      </c>
      <c r="E17" s="20">
        <f>IFERROR(D17/C17,0)</f>
        <v/>
      </c>
      <c r="F17" s="21">
        <f>COUNTIF('Décompte_Charges'!G3:G100,B17)</f>
        <v/>
      </c>
    </row>
    <row r="18">
      <c r="B18" s="8" t="inlineStr">
        <is>
          <t>Assurance / fiscalité non récupérable</t>
        </is>
      </c>
      <c r="C18" s="11">
        <f>SUMIF('Décompte_Charges'!G3:G100,B18,'Décompte_Charges'!K3:K100)</f>
        <v/>
      </c>
      <c r="D18" s="11">
        <f>SUMIF('Décompte_Charges'!G3:G100,B18,'Décompte_Charges'!L3:L100)</f>
        <v/>
      </c>
      <c r="E18" s="19">
        <f>IFERROR(D18/C18,0)</f>
        <v/>
      </c>
      <c r="F18" s="22">
        <f>COUNTIF('Décompte_Charges'!G3:G100,B18)</f>
        <v/>
      </c>
    </row>
    <row r="19">
      <c r="B19" s="12" t="inlineStr">
        <is>
          <t>TOTAL</t>
        </is>
      </c>
      <c r="C19" s="14">
        <f>SUM(C11:C18)</f>
        <v/>
      </c>
      <c r="D19" s="14">
        <f>SUM(D11:D18)</f>
        <v/>
      </c>
      <c r="E19" s="23">
        <f>IFERROR(D19/C19,0)</f>
        <v/>
      </c>
      <c r="F19" s="24" t="n"/>
    </row>
    <row r="20"/>
    <row r="21">
      <c r="B21" s="2" t="inlineStr">
        <is>
          <t>Adresse / Immeuble</t>
        </is>
      </c>
      <c r="C21" s="2" t="inlineStr">
        <is>
          <t>Total charges</t>
        </is>
      </c>
      <c r="D21" s="2" t="inlineStr">
        <is>
          <t>Total récupérable</t>
        </is>
      </c>
      <c r="E21" s="2" t="inlineStr">
        <is>
          <t>Solde à régulariser</t>
        </is>
      </c>
    </row>
    <row r="22">
      <c r="B22" s="3" t="inlineStr">
        <is>
          <t>12 rue de la République, 69002 Lyon</t>
        </is>
      </c>
      <c r="C22" s="6">
        <f>SUMIF('Décompte_Charges'!D3:D100,B22,'Décompte_Charges'!K3:K100)</f>
        <v/>
      </c>
      <c r="D22" s="6">
        <f>SUMIF('Décompte_Charges'!D3:D100,B22,'Décompte_Charges'!L3:L100)</f>
        <v/>
      </c>
      <c r="E22" s="6">
        <f>SUMIF('Décompte_Charges'!D3:D100,B22,'Décompte_Charges'!O3:O100)</f>
        <v/>
      </c>
    </row>
    <row r="23">
      <c r="B23" s="8" t="inlineStr">
        <is>
          <t>8 avenue Victor Hugo, 75116 Paris</t>
        </is>
      </c>
      <c r="C23" s="11">
        <f>SUMIF('Décompte_Charges'!D3:D100,B23,'Décompte_Charges'!K3:K100)</f>
        <v/>
      </c>
      <c r="D23" s="11">
        <f>SUMIF('Décompte_Charges'!D3:D100,B23,'Décompte_Charges'!L3:L100)</f>
        <v/>
      </c>
      <c r="E23" s="11">
        <f>SUMIF('Décompte_Charges'!D3:D100,B23,'Décompte_Charges'!O3:O100)</f>
        <v/>
      </c>
    </row>
    <row r="24">
      <c r="B24" s="3" t="inlineStr">
        <is>
          <t>24 cours Gambetta, 33000 Bordeaux</t>
        </is>
      </c>
      <c r="C24" s="6">
        <f>SUMIF('Décompte_Charges'!D3:D100,B24,'Décompte_Charges'!K3:K100)</f>
        <v/>
      </c>
      <c r="D24" s="6">
        <f>SUMIF('Décompte_Charges'!D3:D100,B24,'Décompte_Charges'!L3:L100)</f>
        <v/>
      </c>
      <c r="E24" s="6">
        <f>SUMIF('Décompte_Charges'!D3:D100,B24,'Décompte_Charges'!O3:O100)</f>
        <v/>
      </c>
    </row>
    <row r="25">
      <c r="B25" s="8" t="inlineStr">
        <is>
          <t>15 boulevard Vauban, 59800 Lille</t>
        </is>
      </c>
      <c r="C25" s="11">
        <f>SUMIF('Décompte_Charges'!D3:D100,B25,'Décompte_Charges'!K3:K100)</f>
        <v/>
      </c>
      <c r="D25" s="11">
        <f>SUMIF('Décompte_Charges'!D3:D100,B25,'Décompte_Charges'!L3:L100)</f>
        <v/>
      </c>
      <c r="E25" s="11">
        <f>SUMIF('Décompte_Charges'!D3:D100,B25,'Décompte_Charges'!O3:O100)</f>
        <v/>
      </c>
    </row>
    <row r="26">
      <c r="B26" s="3" t="inlineStr">
        <is>
          <t>6 rue du Bac, 75007 Paris</t>
        </is>
      </c>
      <c r="C26" s="6">
        <f>SUMIF('Décompte_Charges'!D3:D100,B26,'Décompte_Charges'!K3:K100)</f>
        <v/>
      </c>
      <c r="D26" s="6">
        <f>SUMIF('Décompte_Charges'!D3:D100,B26,'Décompte_Charges'!L3:L100)</f>
        <v/>
      </c>
      <c r="E26" s="6">
        <f>SUMIF('Décompte_Charges'!D3:D100,B26,'Décompte_Charges'!O3:O100)</f>
        <v/>
      </c>
    </row>
  </sheetData>
  <mergeCells count="1">
    <mergeCell ref="A1:J1"/>
  </mergeCells>
  <conditionalFormatting sqref="C7">
    <cfRule type="expression" priority="1" dxfId="0" stopIfTrue="1">
      <formula>C7&gt;0</formula>
    </cfRule>
    <cfRule type="expression" priority="2" dxfId="1" stopIfTrue="1">
      <formula>C7&lt;0</formula>
    </cfRule>
  </conditionalFormatting>
  <pageMargins left="0.75" right="0.75" top="1" bottom="1" header="0.5" footer="0.5"/>
  <drawing xmlns:r="http://schemas.openxmlformats.org/officeDocument/2006/relationships" r:id="rId1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F47"/>
  <sheetViews>
    <sheetView workbookViewId="0">
      <selection activeCell="A1" sqref="A1"/>
    </sheetView>
  </sheetViews>
  <sheetFormatPr baseColWidth="8" defaultRowHeight="15"/>
  <cols>
    <col width="30" customWidth="1" min="1" max="1"/>
    <col width="55" customWidth="1" min="2" max="2"/>
    <col width="20" customWidth="1" min="3" max="3"/>
    <col width="10" customWidth="1" min="4" max="4"/>
    <col width="10" customWidth="1" min="5" max="5"/>
    <col width="10" customWidth="1" min="6" max="6"/>
  </cols>
  <sheetData>
    <row r="1" ht="28" customHeight="1">
      <c r="A1" s="1" t="inlineStr">
        <is>
          <t>PARAMÈTRES, RÉFÉRENTIELS ET MODE D'EMPLOI</t>
        </is>
      </c>
      <c r="B1" s="33" t="n"/>
      <c r="C1" s="33" t="n"/>
      <c r="D1" s="33" t="n"/>
      <c r="E1" s="33" t="n"/>
      <c r="F1" s="34" t="n"/>
    </row>
    <row r="2"/>
    <row r="3">
      <c r="A3" s="25" t="inlineStr">
        <is>
          <t>1. Règles légales — Décret n° 87-713 du 26 août 1987</t>
        </is>
      </c>
      <c r="B3" s="27" t="n"/>
      <c r="C3" s="27" t="n"/>
      <c r="D3" s="27" t="n"/>
      <c r="E3" s="27" t="n"/>
      <c r="F3" s="28" t="n"/>
    </row>
    <row r="4" ht="22" customHeight="1">
      <c r="A4" s="15" t="inlineStr">
        <is>
          <t>Texte de référence</t>
        </is>
      </c>
      <c r="B4" s="26" t="inlineStr">
        <is>
          <t>Décret n° 87-713 du 26 août 1987 fixant la liste des charges récupérables.</t>
        </is>
      </c>
      <c r="C4" s="27" t="n"/>
      <c r="D4" s="27" t="n"/>
      <c r="E4" s="27" t="n"/>
      <c r="F4" s="28" t="n"/>
    </row>
    <row r="5" ht="22" customHeight="1">
      <c r="A5" s="17" t="inlineStr">
        <is>
          <t>Principe général</t>
        </is>
      </c>
      <c r="B5" s="29" t="inlineStr">
        <is>
          <t>Le bailleur peut récupérer sur le locataire uniquement les charges expressément listées par le décret.</t>
        </is>
      </c>
      <c r="C5" s="27" t="n"/>
      <c r="D5" s="27" t="n"/>
      <c r="E5" s="27" t="n"/>
      <c r="F5" s="28" t="n"/>
    </row>
    <row r="6" ht="22" customHeight="1">
      <c r="A6" s="15" t="inlineStr">
        <is>
          <t>Mode de régularisation</t>
        </is>
      </c>
      <c r="B6" s="26" t="inlineStr">
        <is>
          <t>Une provision mensuelle est versée. En fin d'exercice, un décompte précis est établi et le solde est régularisé.</t>
        </is>
      </c>
      <c r="C6" s="27" t="n"/>
      <c r="D6" s="27" t="n"/>
      <c r="E6" s="27" t="n"/>
      <c r="F6" s="28" t="n"/>
    </row>
    <row r="7" ht="22" customHeight="1">
      <c r="A7" s="17" t="inlineStr">
        <is>
          <t>Délai de transmission</t>
        </is>
      </c>
      <c r="B7" s="29" t="inlineStr">
        <is>
          <t>Le bailleur doit transmettre le décompte au moins 1 mois avant la demande de régularisation (loi ALUR).</t>
        </is>
      </c>
      <c r="C7" s="27" t="n"/>
      <c r="D7" s="27" t="n"/>
      <c r="E7" s="27" t="n"/>
      <c r="F7" s="28" t="n"/>
    </row>
    <row r="8" ht="22" customHeight="1">
      <c r="A8" s="15" t="inlineStr">
        <is>
          <t>Pièces justificatives</t>
        </is>
      </c>
      <c r="B8" s="26" t="inlineStr">
        <is>
          <t>Le locataire peut demander à consulter les factures pendant 6 mois après l'envoi du décompte.</t>
        </is>
      </c>
      <c r="C8" s="27" t="n"/>
      <c r="D8" s="27" t="n"/>
      <c r="E8" s="27" t="n"/>
      <c r="F8" s="28" t="n"/>
    </row>
    <row r="9"/>
    <row r="10">
      <c r="A10" s="25" t="inlineStr">
        <is>
          <t>2. Définitions clés</t>
        </is>
      </c>
      <c r="B10" s="27" t="n"/>
      <c r="C10" s="27" t="n"/>
      <c r="D10" s="27" t="n"/>
      <c r="E10" s="27" t="n"/>
      <c r="F10" s="28" t="n"/>
    </row>
    <row r="11" ht="22" customHeight="1">
      <c r="A11" s="15" t="inlineStr">
        <is>
          <t>Charges récupérables</t>
        </is>
      </c>
      <c r="B11" s="26" t="inlineStr">
        <is>
          <t>Dépenses engagées par le bailleur et dont le remboursement peut être exigé du locataire (liste limitative).</t>
        </is>
      </c>
      <c r="C11" s="27" t="n"/>
      <c r="D11" s="27" t="n"/>
      <c r="E11" s="27" t="n"/>
      <c r="F11" s="28" t="n"/>
    </row>
    <row r="12" ht="22" customHeight="1">
      <c r="A12" s="17" t="inlineStr">
        <is>
          <t>Provisions sur charges</t>
        </is>
      </c>
      <c r="B12" s="29" t="inlineStr">
        <is>
          <t>Somme versée mensuellement par le locataire en avance des charges réelles à venir.</t>
        </is>
      </c>
      <c r="C12" s="27" t="n"/>
      <c r="D12" s="27" t="n"/>
      <c r="E12" s="27" t="n"/>
      <c r="F12" s="28" t="n"/>
    </row>
    <row r="13" ht="22" customHeight="1">
      <c r="A13" s="15" t="inlineStr">
        <is>
          <t>Régularisation annuelle</t>
        </is>
      </c>
      <c r="B13" s="26" t="inlineStr">
        <is>
          <t>Ajustement annuel entre les provisions versées et les charges réellement constatées.</t>
        </is>
      </c>
      <c r="C13" s="27" t="n"/>
      <c r="D13" s="27" t="n"/>
      <c r="E13" s="27" t="n"/>
      <c r="F13" s="28" t="n"/>
    </row>
    <row r="14" ht="22" customHeight="1">
      <c r="A14" s="17" t="inlineStr">
        <is>
          <t>TEOM</t>
        </is>
      </c>
      <c r="B14" s="29" t="inlineStr">
        <is>
          <t>Taxe d'Enlèvement des Ordures Ménagères : intégralement récupérable sur le locataire (art. 23 loi 1989).</t>
        </is>
      </c>
      <c r="C14" s="27" t="n"/>
      <c r="D14" s="27" t="n"/>
      <c r="E14" s="27" t="n"/>
      <c r="F14" s="28" t="n"/>
    </row>
    <row r="15" ht="22" customHeight="1">
      <c r="A15" s="15" t="inlineStr">
        <is>
          <t>Quote-part</t>
        </is>
      </c>
      <c r="B15" s="26" t="inlineStr">
        <is>
          <t>Fraction du coût global imputée à chaque lot/logement selon la règle de répartition définie (tantièmes, surface, etc.).</t>
        </is>
      </c>
      <c r="C15" s="27" t="n"/>
      <c r="D15" s="27" t="n"/>
      <c r="E15" s="27" t="n"/>
      <c r="F15" s="28" t="n"/>
    </row>
    <row r="16"/>
    <row r="17">
      <c r="A17" s="25" t="inlineStr">
        <is>
          <t>3. Taux de quote-part recommandés par type de lot</t>
        </is>
      </c>
      <c r="B17" s="27" t="n"/>
      <c r="C17" s="27" t="n"/>
      <c r="D17" s="27" t="n"/>
      <c r="E17" s="27" t="n"/>
      <c r="F17" s="28" t="n"/>
    </row>
    <row r="18">
      <c r="A18" s="30" t="inlineStr">
        <is>
          <t>Type de lot</t>
        </is>
      </c>
      <c r="B18" s="30" t="inlineStr">
        <is>
          <t>Quote-part locataire %</t>
        </is>
      </c>
      <c r="C18" s="30" t="inlineStr">
        <is>
          <t>Base légale / Note</t>
        </is>
      </c>
    </row>
    <row r="19">
      <c r="A19" s="3" t="inlineStr">
        <is>
          <t>Eau froide (usage privatif)</t>
        </is>
      </c>
      <c r="B19" s="31" t="inlineStr">
        <is>
          <t>100 %</t>
        </is>
      </c>
      <c r="C19" s="3" t="inlineStr">
        <is>
          <t>Compteur individuel ou tantièmes</t>
        </is>
      </c>
      <c r="D19" s="27" t="n"/>
      <c r="E19" s="27" t="n"/>
      <c r="F19" s="28" t="n"/>
    </row>
    <row r="20">
      <c r="A20" s="8" t="inlineStr">
        <is>
          <t>Eau chaude collective</t>
        </is>
      </c>
      <c r="B20" s="32" t="inlineStr">
        <is>
          <t>100 %</t>
        </is>
      </c>
      <c r="C20" s="8" t="inlineStr">
        <is>
          <t>Relevé de compteur divisionnaire</t>
        </is>
      </c>
      <c r="D20" s="27" t="n"/>
      <c r="E20" s="27" t="n"/>
      <c r="F20" s="28" t="n"/>
    </row>
    <row r="21">
      <c r="A21" s="3" t="inlineStr">
        <is>
          <t>Chauffage collectif</t>
        </is>
      </c>
      <c r="B21" s="31" t="inlineStr">
        <is>
          <t>75 %</t>
        </is>
      </c>
      <c r="C21" s="3" t="inlineStr">
        <is>
          <t>Décret 87-713 — part variable/fixe</t>
        </is>
      </c>
      <c r="D21" s="27" t="n"/>
      <c r="E21" s="27" t="n"/>
      <c r="F21" s="28" t="n"/>
    </row>
    <row r="22">
      <c r="A22" s="8" t="inlineStr">
        <is>
          <t>Ascenseur (étages desservis)</t>
        </is>
      </c>
      <c r="B22" s="32" t="inlineStr">
        <is>
          <t>70 %</t>
        </is>
      </c>
      <c r="C22" s="8" t="inlineStr">
        <is>
          <t>Prorata du niveau desservi</t>
        </is>
      </c>
      <c r="D22" s="27" t="n"/>
      <c r="E22" s="27" t="n"/>
      <c r="F22" s="28" t="n"/>
    </row>
    <row r="23">
      <c r="A23" s="3" t="inlineStr">
        <is>
          <t>TEOM</t>
        </is>
      </c>
      <c r="B23" s="31" t="inlineStr">
        <is>
          <t>100 %</t>
        </is>
      </c>
      <c r="C23" s="3" t="inlineStr">
        <is>
          <t>Art. 23 loi du 6 juillet 1989</t>
        </is>
      </c>
      <c r="D23" s="27" t="n"/>
      <c r="E23" s="27" t="n"/>
      <c r="F23" s="28" t="n"/>
    </row>
    <row r="24">
      <c r="A24" s="8" t="inlineStr">
        <is>
          <t>Parties communes (électricité)</t>
        </is>
      </c>
      <c r="B24" s="32" t="inlineStr">
        <is>
          <t>100 %</t>
        </is>
      </c>
      <c r="C24" s="8" t="inlineStr">
        <is>
          <t>Prorata tantièmes</t>
        </is>
      </c>
      <c r="D24" s="27" t="n"/>
      <c r="E24" s="27" t="n"/>
      <c r="F24" s="28" t="n"/>
    </row>
    <row r="25">
      <c r="A25" s="3" t="inlineStr">
        <is>
          <t>Gardiennage</t>
        </is>
      </c>
      <c r="B25" s="31" t="inlineStr">
        <is>
          <t>75 %</t>
        </is>
      </c>
      <c r="C25" s="3" t="inlineStr">
        <is>
          <t>Décret 87-713 — max 75 %</t>
        </is>
      </c>
      <c r="D25" s="27" t="n"/>
      <c r="E25" s="27" t="n"/>
      <c r="F25" s="28" t="n"/>
    </row>
    <row r="26">
      <c r="A26" s="8" t="inlineStr">
        <is>
          <t>Petites réparations</t>
        </is>
      </c>
      <c r="B26" s="32" t="inlineStr">
        <is>
          <t>100 %</t>
        </is>
      </c>
      <c r="C26" s="8" t="inlineStr">
        <is>
          <t>Si imputable au locataire</t>
        </is>
      </c>
      <c r="D26" s="27" t="n"/>
      <c r="E26" s="27" t="n"/>
      <c r="F26" s="28" t="n"/>
    </row>
    <row r="27">
      <c r="A27" s="3" t="inlineStr">
        <is>
          <t>Assurance immeuble</t>
        </is>
      </c>
      <c r="B27" s="31" t="inlineStr">
        <is>
          <t>0 %</t>
        </is>
      </c>
      <c r="C27" s="3" t="inlineStr">
        <is>
          <t>Non récupérable (charge propriétaire)</t>
        </is>
      </c>
      <c r="D27" s="27" t="n"/>
      <c r="E27" s="27" t="n"/>
      <c r="F27" s="28" t="n"/>
    </row>
    <row r="28"/>
    <row r="29">
      <c r="A29" s="25" t="inlineStr">
        <is>
          <t>4. Correspondance des catégories légales (Décompte_Charges col. G)</t>
        </is>
      </c>
      <c r="B29" s="27" t="n"/>
      <c r="C29" s="27" t="n"/>
      <c r="D29" s="27" t="n"/>
      <c r="E29" s="27" t="n"/>
      <c r="F29" s="28" t="n"/>
    </row>
    <row r="30">
      <c r="A30" s="30" t="inlineStr">
        <is>
          <t>Code catégorie</t>
        </is>
      </c>
      <c r="B30" s="30" t="inlineStr">
        <is>
          <t>Libellé complet (à saisir dans col. G)</t>
        </is>
      </c>
    </row>
    <row r="31">
      <c r="A31" s="31" t="inlineStr">
        <is>
          <t>CAT-01</t>
        </is>
      </c>
      <c r="B31" s="3" t="inlineStr">
        <is>
          <t>Entretien / petites réparations</t>
        </is>
      </c>
      <c r="C31" s="27" t="n"/>
      <c r="D31" s="27" t="n"/>
      <c r="E31" s="27" t="n"/>
      <c r="F31" s="28" t="n"/>
    </row>
    <row r="32">
      <c r="A32" s="32" t="inlineStr">
        <is>
          <t>CAT-02</t>
        </is>
      </c>
      <c r="B32" s="8" t="inlineStr">
        <is>
          <t>Eau froide / eau chaude</t>
        </is>
      </c>
      <c r="C32" s="27" t="n"/>
      <c r="D32" s="27" t="n"/>
      <c r="E32" s="27" t="n"/>
      <c r="F32" s="28" t="n"/>
    </row>
    <row r="33">
      <c r="A33" s="31" t="inlineStr">
        <is>
          <t>CAT-03</t>
        </is>
      </c>
      <c r="B33" s="3" t="inlineStr">
        <is>
          <t>Chauffage collectif</t>
        </is>
      </c>
      <c r="C33" s="27" t="n"/>
      <c r="D33" s="27" t="n"/>
      <c r="E33" s="27" t="n"/>
      <c r="F33" s="28" t="n"/>
    </row>
    <row r="34">
      <c r="A34" s="32" t="inlineStr">
        <is>
          <t>CAT-04</t>
        </is>
      </c>
      <c r="B34" s="8" t="inlineStr">
        <is>
          <t>Ascenseur</t>
        </is>
      </c>
      <c r="C34" s="27" t="n"/>
      <c r="D34" s="27" t="n"/>
      <c r="E34" s="27" t="n"/>
      <c r="F34" s="28" t="n"/>
    </row>
    <row r="35">
      <c r="A35" s="31" t="inlineStr">
        <is>
          <t>CAT-05</t>
        </is>
      </c>
      <c r="B35" s="3" t="inlineStr">
        <is>
          <t>Ordures ménagères / TEOM</t>
        </is>
      </c>
      <c r="C35" s="27" t="n"/>
      <c r="D35" s="27" t="n"/>
      <c r="E35" s="27" t="n"/>
      <c r="F35" s="28" t="n"/>
    </row>
    <row r="36">
      <c r="A36" s="32" t="inlineStr">
        <is>
          <t>CAT-06</t>
        </is>
      </c>
      <c r="B36" s="8" t="inlineStr">
        <is>
          <t>Parties communes</t>
        </is>
      </c>
      <c r="C36" s="27" t="n"/>
      <c r="D36" s="27" t="n"/>
      <c r="E36" s="27" t="n"/>
      <c r="F36" s="28" t="n"/>
    </row>
    <row r="37">
      <c r="A37" s="31" t="inlineStr">
        <is>
          <t>CAT-07</t>
        </is>
      </c>
      <c r="B37" s="3" t="inlineStr">
        <is>
          <t>Charges de gardiennage</t>
        </is>
      </c>
      <c r="C37" s="27" t="n"/>
      <c r="D37" s="27" t="n"/>
      <c r="E37" s="27" t="n"/>
      <c r="F37" s="28" t="n"/>
    </row>
    <row r="38">
      <c r="A38" s="32" t="inlineStr">
        <is>
          <t>CAT-08</t>
        </is>
      </c>
      <c r="B38" s="8" t="inlineStr">
        <is>
          <t>Assurance / fiscalité non récupérable</t>
        </is>
      </c>
      <c r="C38" s="27" t="n"/>
      <c r="D38" s="27" t="n"/>
      <c r="E38" s="27" t="n"/>
      <c r="F38" s="28" t="n"/>
    </row>
    <row r="39"/>
    <row r="40">
      <c r="A40" s="25" t="inlineStr">
        <is>
          <t>5. Consignes de saisie et formats</t>
        </is>
      </c>
      <c r="B40" s="27" t="n"/>
      <c r="C40" s="27" t="n"/>
      <c r="D40" s="27" t="n"/>
      <c r="E40" s="27" t="n"/>
      <c r="F40" s="28" t="n"/>
    </row>
    <row r="41" ht="22" customHeight="1">
      <c r="A41" s="15" t="inlineStr">
        <is>
          <t>Format dates</t>
        </is>
      </c>
      <c r="B41" s="26" t="inlineStr">
        <is>
          <t>Saisir au format JJ/MM/AAAA (ex. : 15/01/2026). La colonne B est formatée automatiquement.</t>
        </is>
      </c>
      <c r="C41" s="27" t="n"/>
      <c r="D41" s="27" t="n"/>
      <c r="E41" s="27" t="n"/>
      <c r="F41" s="28" t="n"/>
    </row>
    <row r="42" ht="22" customHeight="1">
      <c r="A42" s="17" t="inlineStr">
        <is>
          <t>Format montants</t>
        </is>
      </c>
      <c r="B42" s="29" t="inlineStr">
        <is>
          <t>Saisir les montants en chiffres uniquement (ex. : 1245.60). La mise en forme € est appliquée automatiquement.</t>
        </is>
      </c>
      <c r="C42" s="27" t="n"/>
      <c r="D42" s="27" t="n"/>
      <c r="E42" s="27" t="n"/>
      <c r="F42" s="28" t="n"/>
    </row>
    <row r="43" ht="22" customHeight="1">
      <c r="A43" s="15" t="inlineStr">
        <is>
          <t>Quote-part %</t>
        </is>
      </c>
      <c r="B43" s="26" t="inlineStr">
        <is>
          <t>Saisir en décimal : 1,00 pour 100 %, 0,75 pour 75 %, 0,60 pour 60 %.</t>
        </is>
      </c>
      <c r="C43" s="27" t="n"/>
      <c r="D43" s="27" t="n"/>
      <c r="E43" s="27" t="n"/>
      <c r="F43" s="28" t="n"/>
    </row>
    <row r="44" ht="22" customHeight="1">
      <c r="A44" s="17" t="inlineStr">
        <is>
          <t>Montant récupérable</t>
        </is>
      </c>
      <c r="B44" s="29" t="inlineStr">
        <is>
          <t>Calculé automatiquement (col. L = col. K × col. J). Ne pas saisir manuellement.</t>
        </is>
      </c>
      <c r="C44" s="27" t="n"/>
      <c r="D44" s="27" t="n"/>
      <c r="E44" s="27" t="n"/>
      <c r="F44" s="28" t="n"/>
    </row>
    <row r="45" ht="22" customHeight="1">
      <c r="A45" s="15" t="inlineStr">
        <is>
          <t>Montant non récup.</t>
        </is>
      </c>
      <c r="B45" s="26" t="inlineStr">
        <is>
          <t>Calculé automatiquement (col. M = col. K − col. L). Ne pas saisir manuellement.</t>
        </is>
      </c>
      <c r="C45" s="27" t="n"/>
      <c r="D45" s="27" t="n"/>
      <c r="E45" s="27" t="n"/>
      <c r="F45" s="28" t="n"/>
    </row>
    <row r="46" ht="22" customHeight="1">
      <c r="A46" s="17" t="inlineStr">
        <is>
          <t>Solde à régulariser</t>
        </is>
      </c>
      <c r="B46" s="29" t="inlineStr">
        <is>
          <t>Calculé automatiquement (col. O = col. L − col. N). Positif = reste à payer, négatif = trop-perçu.</t>
        </is>
      </c>
      <c r="C46" s="27" t="n"/>
      <c r="D46" s="27" t="n"/>
      <c r="E46" s="27" t="n"/>
      <c r="F46" s="28" t="n"/>
    </row>
    <row r="47" ht="22" customHeight="1">
      <c r="A47" s="15" t="inlineStr">
        <is>
          <t>Déjà provisionné</t>
        </is>
      </c>
      <c r="B47" s="26" t="inlineStr">
        <is>
          <t>Saisir le montant total des provisions déjà versées par le locataire pour ce poste (col. N, fond jaune).</t>
        </is>
      </c>
      <c r="C47" s="27" t="n"/>
      <c r="D47" s="27" t="n"/>
      <c r="E47" s="27" t="n"/>
      <c r="F47" s="28" t="n"/>
    </row>
  </sheetData>
  <mergeCells count="40">
    <mergeCell ref="A1:F1"/>
    <mergeCell ref="A3:F3"/>
    <mergeCell ref="B4:F4"/>
    <mergeCell ref="B5:F5"/>
    <mergeCell ref="B6:F6"/>
    <mergeCell ref="B7:F7"/>
    <mergeCell ref="B8:F8"/>
    <mergeCell ref="A10:F10"/>
    <mergeCell ref="B11:F11"/>
    <mergeCell ref="B12:F12"/>
    <mergeCell ref="B13:F13"/>
    <mergeCell ref="B14:F14"/>
    <mergeCell ref="B15:F15"/>
    <mergeCell ref="A17:F17"/>
    <mergeCell ref="C19:F19"/>
    <mergeCell ref="C20:F20"/>
    <mergeCell ref="C21:F21"/>
    <mergeCell ref="C22:F22"/>
    <mergeCell ref="C23:F23"/>
    <mergeCell ref="C24:F24"/>
    <mergeCell ref="C25:F25"/>
    <mergeCell ref="C26:F26"/>
    <mergeCell ref="C27:F27"/>
    <mergeCell ref="A29:F29"/>
    <mergeCell ref="B31:F31"/>
    <mergeCell ref="B32:F32"/>
    <mergeCell ref="B33:F33"/>
    <mergeCell ref="B34:F34"/>
    <mergeCell ref="B35:F35"/>
    <mergeCell ref="B36:F36"/>
    <mergeCell ref="B37:F37"/>
    <mergeCell ref="B38:F38"/>
    <mergeCell ref="A40:F40"/>
    <mergeCell ref="B41:F41"/>
    <mergeCell ref="B42:F42"/>
    <mergeCell ref="B43:F43"/>
    <mergeCell ref="B44:F44"/>
    <mergeCell ref="B45:F45"/>
    <mergeCell ref="B46:F46"/>
    <mergeCell ref="B47:F47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2026-06-19T13:52:34Z</dcterms:created>
  <dcterms:modified xmlns:dcterms="http://purl.org/dc/terms/" xmlns:xsi="http://www.w3.org/2001/XMLSchema-instance" xsi:type="dcterms:W3CDTF">2026-06-19T13:52:34Z</dcterms:modified>
</cp:coreProperties>
</file>