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ittances" sheetId="1" state="visible" r:id="rId1"/>
    <sheet xmlns:r="http://schemas.openxmlformats.org/officeDocument/2006/relationships" name="Suivi mensuel" sheetId="2" state="visible" r:id="rId2"/>
    <sheet xmlns:r="http://schemas.openxmlformats.org/officeDocument/2006/relationships" name="Modèle de quittance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 ##0.00 €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8"/>
    </font>
    <font>
      <name val="Calibri"/>
      <i val="1"/>
      <color rgb="000E7490"/>
      <sz val="10"/>
    </font>
    <font>
      <name val="Calibri"/>
      <b val="1"/>
      <color rgb="0016A34A"/>
      <sz val="11"/>
    </font>
    <font>
      <name val="Calibri"/>
      <i val="1"/>
      <color rgb="00374151"/>
      <sz val="9"/>
    </font>
    <font>
      <name val="Calibri"/>
      <b val="1"/>
      <color rgb="00FFFFFF"/>
      <sz val="14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E7490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1F5F9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4" fontId="2" fillId="3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right" vertical="center"/>
    </xf>
    <xf numFmtId="10" fontId="2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justify" vertical="center" wrapText="1"/>
    </xf>
    <xf numFmtId="0" fontId="0" fillId="4" borderId="1" pivotButton="0" quotePrefix="0" xfId="0"/>
    <xf numFmtId="0" fontId="9" fillId="2" borderId="0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6" pivotButton="0" quotePrefix="0" xfId="0"/>
    <xf numFmtId="0" fontId="0" fillId="0" borderId="7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encaissé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mensuel'!G1</f>
            </strRef>
          </tx>
          <spPr>
            <a:solidFill xmlns:a="http://schemas.openxmlformats.org/drawingml/2006/main">
              <a:srgbClr val="0E7490"/>
            </a:solidFill>
            <a:ln xmlns:a="http://schemas.openxmlformats.org/drawingml/2006/main">
              <a:prstDash val="solid"/>
            </a:ln>
          </spPr>
          <cat>
            <numRef>
              <f>'Suivi mensuel'!$A$2:$A$9</f>
            </numRef>
          </cat>
          <val>
            <numRef>
              <f>'Suivi mensuel'!$G$2:$G$9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Taux d'encaissement mensuel</a:t>
            </a:r>
          </a:p>
        </rich>
      </tx>
    </title>
    <plotArea>
      <lineChart>
        <grouping val="standard"/>
        <ser>
          <idx val="0"/>
          <order val="0"/>
          <tx>
            <strRef>
              <f>'Suivi mensuel'!H1</f>
            </strRef>
          </tx>
          <spPr>
            <a:ln xmlns:a="http://schemas.openxmlformats.org/drawingml/2006/main" w="25000">
              <a:solidFill>
                <a:srgbClr val="16A3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mensuel'!$A$2:$A$9</f>
            </numRef>
          </cat>
          <val>
            <numRef>
              <f>'Suivi mensuel'!$H$2:$H$9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Taux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11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22" customWidth="1" min="4" max="4"/>
    <col width="18" customWidth="1" min="5" max="5"/>
    <col width="22" customWidth="1" min="6" max="6"/>
    <col width="30" customWidth="1" min="7" max="7"/>
    <col width="18" customWidth="1" min="8" max="8"/>
    <col width="16" customWidth="1" min="9" max="9"/>
    <col width="14" customWidth="1" min="10" max="10"/>
    <col width="16" customWidth="1" min="11" max="11"/>
    <col width="12" customWidth="1" min="12" max="12"/>
    <col width="14" customWidth="1" min="13" max="13"/>
    <col width="12" customWidth="1" min="14" max="14"/>
    <col width="12" customWidth="1" min="15" max="15"/>
    <col width="18" customWidth="1" min="16" max="16"/>
    <col width="16" customWidth="1" min="17" max="17"/>
    <col width="18" customWidth="1" min="18" max="18"/>
    <col width="18" customWidth="1" min="19" max="19"/>
    <col width="22" customWidth="1" min="20" max="20"/>
  </cols>
  <sheetData>
    <row r="1" ht="36" customHeight="1">
      <c r="A1" s="1" t="inlineStr">
        <is>
          <t>N° quittance</t>
        </is>
      </c>
      <c r="B1" s="1" t="inlineStr">
        <is>
          <t>Période</t>
        </is>
      </c>
      <c r="C1" s="1" t="inlineStr">
        <is>
          <t>Date d'émission</t>
        </is>
      </c>
      <c r="D1" s="1" t="inlineStr">
        <is>
          <t>Bailleur</t>
        </is>
      </c>
      <c r="E1" s="1" t="inlineStr">
        <is>
          <t>SIRET bailleur</t>
        </is>
      </c>
      <c r="F1" s="1" t="inlineStr">
        <is>
          <t>Locataire</t>
        </is>
      </c>
      <c r="G1" s="1" t="inlineStr">
        <is>
          <t>Adresse du logement</t>
        </is>
      </c>
      <c r="H1" s="1" t="inlineStr">
        <is>
          <t>Ville</t>
        </is>
      </c>
      <c r="I1" s="1" t="inlineStr">
        <is>
          <t>Type de location</t>
        </is>
      </c>
      <c r="J1" s="1" t="inlineStr">
        <is>
          <t>Loyer mensuel</t>
        </is>
      </c>
      <c r="K1" s="1" t="inlineStr">
        <is>
          <t>Charges mensuelles</t>
        </is>
      </c>
      <c r="L1" s="1" t="inlineStr">
        <is>
          <t>Total dû</t>
        </is>
      </c>
      <c r="M1" s="1" t="inlineStr">
        <is>
          <t>Montant payé</t>
        </is>
      </c>
      <c r="N1" s="1" t="inlineStr">
        <is>
          <t>Solde</t>
        </is>
      </c>
      <c r="O1" s="1" t="inlineStr">
        <is>
          <t>Statut</t>
        </is>
      </c>
      <c r="P1" s="1" t="inlineStr">
        <is>
          <t>Dépôt de garantie</t>
        </is>
      </c>
      <c r="Q1" s="1" t="inlineStr">
        <is>
          <t>Date de paiement</t>
        </is>
      </c>
      <c r="R1" s="1" t="inlineStr">
        <is>
          <t>Mode de paiement</t>
        </is>
      </c>
      <c r="S1" s="1" t="inlineStr">
        <is>
          <t>Référence logement</t>
        </is>
      </c>
      <c r="T1" s="1" t="inlineStr">
        <is>
          <t>Observations</t>
        </is>
      </c>
    </row>
    <row r="2">
      <c r="A2" s="2" t="inlineStr">
        <is>
          <t>QUI-001</t>
        </is>
      </c>
      <c r="B2" s="2" t="inlineStr">
        <is>
          <t>Juin 2026</t>
        </is>
      </c>
      <c r="C2" s="2" t="inlineStr">
        <is>
          <t>01/06/2026</t>
        </is>
      </c>
      <c r="D2" s="2" t="inlineStr">
        <is>
          <t>SCI Durand Immobilier</t>
        </is>
      </c>
      <c r="E2" s="2" t="inlineStr">
        <is>
          <t>35219847600012</t>
        </is>
      </c>
      <c r="F2" s="2" t="inlineStr">
        <is>
          <t>Camille Durand</t>
        </is>
      </c>
      <c r="G2" s="2" t="inlineStr">
        <is>
          <t>12 rue de la République</t>
        </is>
      </c>
      <c r="H2" s="2" t="inlineStr">
        <is>
          <t>Lyon 69002</t>
        </is>
      </c>
      <c r="I2" s="2" t="inlineStr">
        <is>
          <t>Vide</t>
        </is>
      </c>
      <c r="J2" s="3" t="n">
        <v>950</v>
      </c>
      <c r="K2" s="3" t="n">
        <v>80</v>
      </c>
      <c r="L2" s="3">
        <f>J2+K2</f>
        <v/>
      </c>
      <c r="M2" s="3" t="n">
        <v>1030</v>
      </c>
      <c r="N2" s="3">
        <f>L2-M2</f>
        <v/>
      </c>
      <c r="O2" s="4">
        <f>IF(N2=0,"Payé","Impayé")</f>
        <v/>
      </c>
      <c r="P2" s="3">
        <f>IF(I2="Meublé",J2*2,J2*1)</f>
        <v/>
      </c>
      <c r="Q2" s="2" t="inlineStr">
        <is>
          <t>05/06/2026</t>
        </is>
      </c>
      <c r="R2" s="2" t="inlineStr">
        <is>
          <t>Virement</t>
        </is>
      </c>
      <c r="S2" s="2" t="inlineStr">
        <is>
          <t>LOG-LY-001</t>
        </is>
      </c>
      <c r="T2" s="2" t="inlineStr"/>
    </row>
    <row r="3">
      <c r="A3" s="5" t="inlineStr">
        <is>
          <t>QUI-002</t>
        </is>
      </c>
      <c r="B3" s="5" t="inlineStr">
        <is>
          <t>Juin 2026</t>
        </is>
      </c>
      <c r="C3" s="5" t="inlineStr">
        <is>
          <t>01/06/2026</t>
        </is>
      </c>
      <c r="D3" s="5" t="inlineStr">
        <is>
          <t>Jean-Pierre Moreau</t>
        </is>
      </c>
      <c r="E3" s="5" t="inlineStr">
        <is>
          <t>42187653100028</t>
        </is>
      </c>
      <c r="F3" s="5" t="inlineStr">
        <is>
          <t>Julien Moreau</t>
        </is>
      </c>
      <c r="G3" s="5" t="inlineStr">
        <is>
          <t>8 avenue Victor Hugo</t>
        </is>
      </c>
      <c r="H3" s="5" t="inlineStr">
        <is>
          <t>Paris 75116</t>
        </is>
      </c>
      <c r="I3" s="5" t="inlineStr">
        <is>
          <t>Meublé</t>
        </is>
      </c>
      <c r="J3" s="6" t="n">
        <v>1200</v>
      </c>
      <c r="K3" s="6" t="n">
        <v>150</v>
      </c>
      <c r="L3" s="6">
        <f>J3+K3</f>
        <v/>
      </c>
      <c r="M3" s="6" t="n">
        <v>1350</v>
      </c>
      <c r="N3" s="6">
        <f>L3-M3</f>
        <v/>
      </c>
      <c r="O3" s="7">
        <f>IF(N3=0,"Payé","Impayé")</f>
        <v/>
      </c>
      <c r="P3" s="6">
        <f>IF(I3="Meublé",J3*2,J3*1)</f>
        <v/>
      </c>
      <c r="Q3" s="5" t="inlineStr">
        <is>
          <t>03/06/2026</t>
        </is>
      </c>
      <c r="R3" s="5" t="inlineStr">
        <is>
          <t>Prélèvement</t>
        </is>
      </c>
      <c r="S3" s="5" t="inlineStr">
        <is>
          <t>LOG-PA-002</t>
        </is>
      </c>
      <c r="T3" s="5" t="inlineStr"/>
    </row>
    <row r="4">
      <c r="A4" s="2" t="inlineStr">
        <is>
          <t>QUI-003</t>
        </is>
      </c>
      <c r="B4" s="2" t="inlineStr">
        <is>
          <t>Juin 2026</t>
        </is>
      </c>
      <c r="C4" s="2" t="inlineStr">
        <is>
          <t>01/06/2026</t>
        </is>
      </c>
      <c r="D4" s="2" t="inlineStr">
        <is>
          <t>SCI Gambetta Invest</t>
        </is>
      </c>
      <c r="E4" s="2" t="inlineStr">
        <is>
          <t>78345621900045</t>
        </is>
      </c>
      <c r="F4" s="2" t="inlineStr">
        <is>
          <t>Sophie Lefèvre</t>
        </is>
      </c>
      <c r="G4" s="2" t="inlineStr">
        <is>
          <t>24 cours Gambetta</t>
        </is>
      </c>
      <c r="H4" s="2" t="inlineStr">
        <is>
          <t>Bordeaux 33000</t>
        </is>
      </c>
      <c r="I4" s="2" t="inlineStr">
        <is>
          <t>Vide</t>
        </is>
      </c>
      <c r="J4" s="3" t="n">
        <v>780</v>
      </c>
      <c r="K4" s="3" t="n">
        <v>60</v>
      </c>
      <c r="L4" s="3">
        <f>J4+K4</f>
        <v/>
      </c>
      <c r="M4" s="3" t="n">
        <v>840</v>
      </c>
      <c r="N4" s="3">
        <f>L4-M4</f>
        <v/>
      </c>
      <c r="O4" s="4">
        <f>IF(N4=0,"Payé","Impayé")</f>
        <v/>
      </c>
      <c r="P4" s="3">
        <f>IF(I4="Meublé",J4*2,J4*1)</f>
        <v/>
      </c>
      <c r="Q4" s="2" t="inlineStr">
        <is>
          <t>04/06/2026</t>
        </is>
      </c>
      <c r="R4" s="2" t="inlineStr">
        <is>
          <t>Chèque</t>
        </is>
      </c>
      <c r="S4" s="2" t="inlineStr">
        <is>
          <t>LOG-BX-003</t>
        </is>
      </c>
      <c r="T4" s="2" t="inlineStr"/>
    </row>
    <row r="5">
      <c r="A5" s="5" t="inlineStr">
        <is>
          <t>QUI-004</t>
        </is>
      </c>
      <c r="B5" s="5" t="inlineStr">
        <is>
          <t>Juin 2026</t>
        </is>
      </c>
      <c r="C5" s="5" t="inlineStr">
        <is>
          <t>01/06/2026</t>
        </is>
      </c>
      <c r="D5" s="5" t="inlineStr">
        <is>
          <t>Agnès Bernard</t>
        </is>
      </c>
      <c r="E5" s="5" t="inlineStr">
        <is>
          <t>61234987500033</t>
        </is>
      </c>
      <c r="F5" s="5" t="inlineStr">
        <is>
          <t>Thomas Bernard</t>
        </is>
      </c>
      <c r="G5" s="5" t="inlineStr">
        <is>
          <t>15 boulevard Haussmann</t>
        </is>
      </c>
      <c r="H5" s="5" t="inlineStr">
        <is>
          <t>Paris 75009</t>
        </is>
      </c>
      <c r="I5" s="5" t="inlineStr">
        <is>
          <t>Meublé</t>
        </is>
      </c>
      <c r="J5" s="6" t="n">
        <v>1050</v>
      </c>
      <c r="K5" s="6" t="n">
        <v>120</v>
      </c>
      <c r="L5" s="6">
        <f>J5+K5</f>
        <v/>
      </c>
      <c r="M5" s="6" t="n">
        <v>1170</v>
      </c>
      <c r="N5" s="6">
        <f>L5-M5</f>
        <v/>
      </c>
      <c r="O5" s="7">
        <f>IF(N5=0,"Payé","Impayé")</f>
        <v/>
      </c>
      <c r="P5" s="6">
        <f>IF(I5="Meublé",J5*2,J5*1)</f>
        <v/>
      </c>
      <c r="Q5" s="5" t="inlineStr">
        <is>
          <t>06/06/2026</t>
        </is>
      </c>
      <c r="R5" s="5" t="inlineStr">
        <is>
          <t>Virement</t>
        </is>
      </c>
      <c r="S5" s="5" t="inlineStr">
        <is>
          <t>LOG-PA-004</t>
        </is>
      </c>
      <c r="T5" s="5" t="inlineStr"/>
    </row>
    <row r="6">
      <c r="A6" s="2" t="inlineStr">
        <is>
          <t>QUI-005</t>
        </is>
      </c>
      <c r="B6" s="2" t="inlineStr">
        <is>
          <t>Juin 2026</t>
        </is>
      </c>
      <c r="C6" s="2" t="inlineStr">
        <is>
          <t>01/06/2026</t>
        </is>
      </c>
      <c r="D6" s="2" t="inlineStr">
        <is>
          <t>SCI Alsace Patrimoine</t>
        </is>
      </c>
      <c r="E6" s="2" t="inlineStr">
        <is>
          <t>55498712300019</t>
        </is>
      </c>
      <c r="F6" s="2" t="inlineStr">
        <is>
          <t>Léa Martin</t>
        </is>
      </c>
      <c r="G6" s="2" t="inlineStr">
        <is>
          <t>3 rue d'Alsace</t>
        </is>
      </c>
      <c r="H6" s="2" t="inlineStr">
        <is>
          <t>Strasbourg 67000</t>
        </is>
      </c>
      <c r="I6" s="2" t="inlineStr">
        <is>
          <t>Vide</t>
        </is>
      </c>
      <c r="J6" s="3" t="n">
        <v>650</v>
      </c>
      <c r="K6" s="3" t="n">
        <v>80</v>
      </c>
      <c r="L6" s="3">
        <f>J6+K6</f>
        <v/>
      </c>
      <c r="M6" s="3" t="n">
        <v>730</v>
      </c>
      <c r="N6" s="3">
        <f>L6-M6</f>
        <v/>
      </c>
      <c r="O6" s="4">
        <f>IF(N6=0,"Payé","Impayé")</f>
        <v/>
      </c>
      <c r="P6" s="3">
        <f>IF(I6="Meublé",J6*2,J6*1)</f>
        <v/>
      </c>
      <c r="Q6" s="2" t="inlineStr">
        <is>
          <t>02/06/2026</t>
        </is>
      </c>
      <c r="R6" s="2" t="inlineStr">
        <is>
          <t>Virement</t>
        </is>
      </c>
      <c r="S6" s="2" t="inlineStr">
        <is>
          <t>LOG-ST-005</t>
        </is>
      </c>
      <c r="T6" s="2" t="inlineStr"/>
    </row>
    <row r="7">
      <c r="A7" s="5" t="inlineStr">
        <is>
          <t>QUI-006</t>
        </is>
      </c>
      <c r="B7" s="5" t="inlineStr">
        <is>
          <t>Juin 2026</t>
        </is>
      </c>
      <c r="C7" s="5" t="inlineStr">
        <is>
          <t>01/06/2026</t>
        </is>
      </c>
      <c r="D7" s="5" t="inlineStr">
        <is>
          <t>Marc Petit</t>
        </is>
      </c>
      <c r="E7" s="5" t="inlineStr">
        <is>
          <t>39871254600057</t>
        </is>
      </c>
      <c r="F7" s="5" t="inlineStr">
        <is>
          <t>Nicolas Petit</t>
        </is>
      </c>
      <c r="G7" s="5" t="inlineStr">
        <is>
          <t>18 rue de la Gare</t>
        </is>
      </c>
      <c r="H7" s="5" t="inlineStr">
        <is>
          <t>Lille 59000</t>
        </is>
      </c>
      <c r="I7" s="5" t="inlineStr">
        <is>
          <t>Vide</t>
        </is>
      </c>
      <c r="J7" s="6" t="n">
        <v>780</v>
      </c>
      <c r="K7" s="6" t="n">
        <v>60</v>
      </c>
      <c r="L7" s="6">
        <f>J7+K7</f>
        <v/>
      </c>
      <c r="M7" s="6" t="n">
        <v>500</v>
      </c>
      <c r="N7" s="6">
        <f>L7-M7</f>
        <v/>
      </c>
      <c r="O7" s="7">
        <f>IF(N7=0,"Payé","Impayé")</f>
        <v/>
      </c>
      <c r="P7" s="6">
        <f>IF(I7="Meublé",J7*2,J7*1)</f>
        <v/>
      </c>
      <c r="Q7" s="5" t="inlineStr">
        <is>
          <t>10/06/2026</t>
        </is>
      </c>
      <c r="R7" s="5" t="inlineStr">
        <is>
          <t>Chèque</t>
        </is>
      </c>
      <c r="S7" s="5" t="inlineStr">
        <is>
          <t>LOG-LI-006</t>
        </is>
      </c>
      <c r="T7" s="5" t="inlineStr">
        <is>
          <t>Paiement partiel</t>
        </is>
      </c>
    </row>
    <row r="8">
      <c r="A8" s="2" t="inlineStr">
        <is>
          <t>QUI-007</t>
        </is>
      </c>
      <c r="B8" s="2" t="inlineStr">
        <is>
          <t>Juin 2026</t>
        </is>
      </c>
      <c r="C8" s="2" t="inlineStr">
        <is>
          <t>01/06/2026</t>
        </is>
      </c>
      <c r="D8" s="2" t="inlineStr">
        <is>
          <t>SCI Bellecour Gestion</t>
        </is>
      </c>
      <c r="E8" s="2" t="inlineStr">
        <is>
          <t>82165439700041</t>
        </is>
      </c>
      <c r="F8" s="2" t="inlineStr">
        <is>
          <t>Émilie Rousseau</t>
        </is>
      </c>
      <c r="G8" s="2" t="inlineStr">
        <is>
          <t>7 place Bellecour</t>
        </is>
      </c>
      <c r="H8" s="2" t="inlineStr">
        <is>
          <t>Lyon 69002</t>
        </is>
      </c>
      <c r="I8" s="2" t="inlineStr">
        <is>
          <t>Meublé</t>
        </is>
      </c>
      <c r="J8" s="3" t="n">
        <v>950</v>
      </c>
      <c r="K8" s="3" t="n">
        <v>100</v>
      </c>
      <c r="L8" s="3">
        <f>J8+K8</f>
        <v/>
      </c>
      <c r="M8" s="3" t="n">
        <v>1050</v>
      </c>
      <c r="N8" s="3">
        <f>L8-M8</f>
        <v/>
      </c>
      <c r="O8" s="4">
        <f>IF(N8=0,"Payé","Impayé")</f>
        <v/>
      </c>
      <c r="P8" s="3">
        <f>IF(I8="Meublé",J8*2,J8*1)</f>
        <v/>
      </c>
      <c r="Q8" s="2" t="inlineStr">
        <is>
          <t>05/06/2026</t>
        </is>
      </c>
      <c r="R8" s="2" t="inlineStr">
        <is>
          <t>Prélèvement</t>
        </is>
      </c>
      <c r="S8" s="2" t="inlineStr">
        <is>
          <t>LOG-LY-007</t>
        </is>
      </c>
      <c r="T8" s="2" t="inlineStr"/>
    </row>
    <row r="9">
      <c r="A9" s="5" t="inlineStr">
        <is>
          <t>QUI-008</t>
        </is>
      </c>
      <c r="B9" s="5" t="inlineStr">
        <is>
          <t>Juin 2026</t>
        </is>
      </c>
      <c r="C9" s="5" t="inlineStr">
        <is>
          <t>01/06/2026</t>
        </is>
      </c>
      <c r="D9" s="5" t="inlineStr">
        <is>
          <t>Henri Garcia</t>
        </is>
      </c>
      <c r="E9" s="5" t="inlineStr">
        <is>
          <t>71345826400023</t>
        </is>
      </c>
      <c r="F9" s="5" t="inlineStr">
        <is>
          <t>Antoine Garcia</t>
        </is>
      </c>
      <c r="G9" s="5" t="inlineStr">
        <is>
          <t>42 avenue Jean Jaurès</t>
        </is>
      </c>
      <c r="H9" s="5" t="inlineStr">
        <is>
          <t>Toulouse 31000</t>
        </is>
      </c>
      <c r="I9" s="5" t="inlineStr">
        <is>
          <t>Vide</t>
        </is>
      </c>
      <c r="J9" s="6" t="n">
        <v>650</v>
      </c>
      <c r="K9" s="6" t="n">
        <v>60</v>
      </c>
      <c r="L9" s="6">
        <f>J9+K9</f>
        <v/>
      </c>
      <c r="M9" s="6" t="n">
        <v>0</v>
      </c>
      <c r="N9" s="6">
        <f>L9-M9</f>
        <v/>
      </c>
      <c r="O9" s="7">
        <f>IF(N9=0,"Payé","Impayé")</f>
        <v/>
      </c>
      <c r="P9" s="6">
        <f>IF(I9="Meublé",J9*2,J9*1)</f>
        <v/>
      </c>
      <c r="Q9" s="5" t="inlineStr"/>
      <c r="R9" s="5" t="inlineStr">
        <is>
          <t>Virement</t>
        </is>
      </c>
      <c r="S9" s="5" t="inlineStr">
        <is>
          <t>LOG-TO-008</t>
        </is>
      </c>
      <c r="T9" s="5" t="inlineStr">
        <is>
          <t>Impayé juin 2026</t>
        </is>
      </c>
    </row>
    <row r="10">
      <c r="A10" s="2" t="inlineStr">
        <is>
          <t>QUI-009</t>
        </is>
      </c>
      <c r="B10" s="2" t="inlineStr">
        <is>
          <t>Juin 2026</t>
        </is>
      </c>
      <c r="C10" s="2" t="inlineStr">
        <is>
          <t>01/06/2026</t>
        </is>
      </c>
      <c r="D10" s="2" t="inlineStr">
        <is>
          <t>SCI Nord Habitat</t>
        </is>
      </c>
      <c r="E10" s="2" t="inlineStr">
        <is>
          <t>48712369500036</t>
        </is>
      </c>
      <c r="F10" s="2" t="inlineStr">
        <is>
          <t>Chloé Richard</t>
        </is>
      </c>
      <c r="G10" s="2" t="inlineStr">
        <is>
          <t>9 rue Nationale</t>
        </is>
      </c>
      <c r="H10" s="2" t="inlineStr">
        <is>
          <t>Lille 59800</t>
        </is>
      </c>
      <c r="I10" s="2" t="inlineStr">
        <is>
          <t>Vide</t>
        </is>
      </c>
      <c r="J10" s="3" t="n">
        <v>780</v>
      </c>
      <c r="K10" s="3" t="n">
        <v>80</v>
      </c>
      <c r="L10" s="3">
        <f>J10+K10</f>
        <v/>
      </c>
      <c r="M10" s="3" t="n">
        <v>860</v>
      </c>
      <c r="N10" s="3">
        <f>L10-M10</f>
        <v/>
      </c>
      <c r="O10" s="4">
        <f>IF(N10=0,"Payé","Impayé")</f>
        <v/>
      </c>
      <c r="P10" s="3">
        <f>IF(I10="Meublé",J10*2,J10*1)</f>
        <v/>
      </c>
      <c r="Q10" s="2" t="inlineStr">
        <is>
          <t>07/06/2026</t>
        </is>
      </c>
      <c r="R10" s="2" t="inlineStr">
        <is>
          <t>Virement</t>
        </is>
      </c>
      <c r="S10" s="2" t="inlineStr">
        <is>
          <t>LOG-LI-009</t>
        </is>
      </c>
      <c r="T10" s="2" t="inlineStr"/>
    </row>
    <row r="11">
      <c r="A11" s="5" t="inlineStr">
        <is>
          <t>QUI-010</t>
        </is>
      </c>
      <c r="B11" s="5" t="inlineStr">
        <is>
          <t>Juin 2026</t>
        </is>
      </c>
      <c r="C11" s="5" t="inlineStr">
        <is>
          <t>01/06/2026</t>
        </is>
      </c>
      <c r="D11" s="5" t="inlineStr">
        <is>
          <t>Françoise Morel</t>
        </is>
      </c>
      <c r="E11" s="5" t="inlineStr">
        <is>
          <t>63258741900014</t>
        </is>
      </c>
      <c r="F11" s="5" t="inlineStr">
        <is>
          <t>Hugo Morel</t>
        </is>
      </c>
      <c r="G11" s="5" t="inlineStr">
        <is>
          <t>6 rue des Halles</t>
        </is>
      </c>
      <c r="H11" s="5" t="inlineStr">
        <is>
          <t>Nantes 44000</t>
        </is>
      </c>
      <c r="I11" s="5" t="inlineStr">
        <is>
          <t>Meublé</t>
        </is>
      </c>
      <c r="J11" s="6" t="n">
        <v>950</v>
      </c>
      <c r="K11" s="6" t="n">
        <v>120</v>
      </c>
      <c r="L11" s="6">
        <f>J11+K11</f>
        <v/>
      </c>
      <c r="M11" s="6" t="n">
        <v>1070</v>
      </c>
      <c r="N11" s="6">
        <f>L11-M11</f>
        <v/>
      </c>
      <c r="O11" s="7">
        <f>IF(N11=0,"Payé","Impayé")</f>
        <v/>
      </c>
      <c r="P11" s="6">
        <f>IF(I11="Meublé",J11*2,J11*1)</f>
        <v/>
      </c>
      <c r="Q11" s="5" t="inlineStr">
        <is>
          <t>04/06/2026</t>
        </is>
      </c>
      <c r="R11" s="5" t="inlineStr">
        <is>
          <t>Chèque</t>
        </is>
      </c>
      <c r="S11" s="5" t="inlineStr">
        <is>
          <t>LOG-NA-010</t>
        </is>
      </c>
      <c r="T11" s="5" t="inlineStr"/>
    </row>
  </sheetData>
  <conditionalFormatting sqref="N2:N11">
    <cfRule type="expression" priority="1" dxfId="0" stopIfTrue="1">
      <formula>N2&gt;0</formula>
    </cfRule>
  </conditionalFormatting>
  <conditionalFormatting sqref="O2:O11">
    <cfRule type="expression" priority="2" dxfId="1" stopIfTrue="1">
      <formula>O2="Payé"</formula>
    </cfRule>
  </conditionalFormatting>
  <dataValidations count="2">
    <dataValidation sqref="I2:I50" showErrorMessage="1" showInputMessage="1" allowBlank="1" type="list">
      <formula1>"Vide,Meublé"</formula1>
    </dataValidation>
    <dataValidation sqref="R2:R50" showErrorMessage="1" showInputMessage="1" allowBlank="1" type="list">
      <formula1>"Virement,Prélèvement,Chèque,Espèces,TIP"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14" customWidth="1" min="3" max="3"/>
    <col width="14" customWidth="1" min="4" max="4"/>
    <col width="18" customWidth="1" min="5" max="5"/>
    <col width="18" customWidth="1" min="6" max="6"/>
    <col width="16" customWidth="1" min="7" max="7"/>
    <col width="20" customWidth="1" min="8" max="8"/>
    <col width="14" customWidth="1" min="9" max="9"/>
    <col width="16" customWidth="1" min="10" max="10"/>
  </cols>
  <sheetData>
    <row r="1" ht="36" customHeight="1">
      <c r="A1" s="1" t="inlineStr">
        <is>
          <t>Mois</t>
        </is>
      </c>
      <c r="B1" s="1" t="inlineStr">
        <is>
          <t>Nb quittances émises</t>
        </is>
      </c>
      <c r="C1" s="1" t="inlineStr">
        <is>
          <t>Nb payées</t>
        </is>
      </c>
      <c r="D1" s="1" t="inlineStr">
        <is>
          <t>Nb impayées</t>
        </is>
      </c>
      <c r="E1" s="1" t="inlineStr">
        <is>
          <t>Loyers encaissés</t>
        </is>
      </c>
      <c r="F1" s="1" t="inlineStr">
        <is>
          <t>Charges encaissées</t>
        </is>
      </c>
      <c r="G1" s="1" t="inlineStr">
        <is>
          <t>Total encaissé</t>
        </is>
      </c>
      <c r="H1" s="1" t="inlineStr">
        <is>
          <t>Taux d'encaissement</t>
        </is>
      </c>
      <c r="I1" s="1" t="inlineStr">
        <is>
          <t>Loyer moyen</t>
        </is>
      </c>
      <c r="J1" s="1" t="inlineStr">
        <is>
          <t>Taux d'impayés</t>
        </is>
      </c>
    </row>
    <row r="2">
      <c r="A2" s="8" t="inlineStr">
        <is>
          <t>Janvier 2026</t>
        </is>
      </c>
      <c r="B2" s="9" t="n">
        <v>10</v>
      </c>
      <c r="C2" s="9" t="n">
        <v>9</v>
      </c>
      <c r="D2" s="9" t="n">
        <v>1</v>
      </c>
      <c r="E2" s="3" t="n">
        <v>8500</v>
      </c>
      <c r="F2" s="3" t="n">
        <v>750</v>
      </c>
      <c r="G2" s="3" t="n">
        <v>9250</v>
      </c>
      <c r="H2" s="10" t="n">
        <v>0.9737</v>
      </c>
      <c r="I2" s="3" t="n">
        <v>850</v>
      </c>
      <c r="J2" s="10" t="n">
        <v>0.1</v>
      </c>
    </row>
    <row r="3">
      <c r="A3" s="11" t="inlineStr">
        <is>
          <t>Février 2026</t>
        </is>
      </c>
      <c r="B3" s="12" t="n">
        <v>10</v>
      </c>
      <c r="C3" s="12" t="n">
        <v>10</v>
      </c>
      <c r="D3" s="12" t="n">
        <v>0</v>
      </c>
      <c r="E3" s="6" t="n">
        <v>9200</v>
      </c>
      <c r="F3" s="6" t="n">
        <v>820</v>
      </c>
      <c r="G3" s="6" t="n">
        <v>10020</v>
      </c>
      <c r="H3" s="13" t="n">
        <v>1.0547</v>
      </c>
      <c r="I3" s="6" t="n">
        <v>920</v>
      </c>
      <c r="J3" s="13" t="n">
        <v>0</v>
      </c>
    </row>
    <row r="4">
      <c r="A4" s="8" t="inlineStr">
        <is>
          <t>Mars 2026</t>
        </is>
      </c>
      <c r="B4" s="9" t="n">
        <v>10</v>
      </c>
      <c r="C4" s="9" t="n">
        <v>9</v>
      </c>
      <c r="D4" s="9" t="n">
        <v>1</v>
      </c>
      <c r="E4" s="3" t="n">
        <v>8800</v>
      </c>
      <c r="F4" s="3" t="n">
        <v>780</v>
      </c>
      <c r="G4" s="3" t="n">
        <v>9580</v>
      </c>
      <c r="H4" s="10" t="n">
        <v>1.0084</v>
      </c>
      <c r="I4" s="3" t="n">
        <v>880</v>
      </c>
      <c r="J4" s="10" t="n">
        <v>0.1</v>
      </c>
    </row>
    <row r="5">
      <c r="A5" s="11" t="inlineStr">
        <is>
          <t>Avril 2026</t>
        </is>
      </c>
      <c r="B5" s="12" t="n">
        <v>10</v>
      </c>
      <c r="C5" s="12" t="n">
        <v>10</v>
      </c>
      <c r="D5" s="12" t="n">
        <v>0</v>
      </c>
      <c r="E5" s="6" t="n">
        <v>9100</v>
      </c>
      <c r="F5" s="6" t="n">
        <v>810</v>
      </c>
      <c r="G5" s="6" t="n">
        <v>9910</v>
      </c>
      <c r="H5" s="13" t="n">
        <v>1.0432</v>
      </c>
      <c r="I5" s="6" t="n">
        <v>910</v>
      </c>
      <c r="J5" s="13" t="n">
        <v>0</v>
      </c>
    </row>
    <row r="6">
      <c r="A6" s="8" t="inlineStr">
        <is>
          <t>Mai 2026</t>
        </is>
      </c>
      <c r="B6" s="9" t="n">
        <v>10</v>
      </c>
      <c r="C6" s="9" t="n">
        <v>10</v>
      </c>
      <c r="D6" s="9" t="n">
        <v>0</v>
      </c>
      <c r="E6" s="3" t="n">
        <v>9300</v>
      </c>
      <c r="F6" s="3" t="n">
        <v>830</v>
      </c>
      <c r="G6" s="3" t="n">
        <v>10130</v>
      </c>
      <c r="H6" s="10" t="n">
        <v>1.0663</v>
      </c>
      <c r="I6" s="3" t="n">
        <v>930</v>
      </c>
      <c r="J6" s="10" t="n">
        <v>0</v>
      </c>
    </row>
    <row r="7">
      <c r="A7" s="11" t="inlineStr">
        <is>
          <t>Juin 2026</t>
        </is>
      </c>
      <c r="B7" s="12" t="n">
        <v>10</v>
      </c>
      <c r="C7" s="12" t="n">
        <v>8</v>
      </c>
      <c r="D7" s="12" t="n">
        <v>2</v>
      </c>
      <c r="E7" s="6" t="n">
        <v>8380</v>
      </c>
      <c r="F7" s="6" t="n">
        <v>710</v>
      </c>
      <c r="G7" s="6" t="n">
        <v>9090</v>
      </c>
      <c r="H7" s="13" t="n">
        <v>0.9361</v>
      </c>
      <c r="I7" s="6" t="n">
        <v>838</v>
      </c>
      <c r="J7" s="13" t="n">
        <v>0.2</v>
      </c>
    </row>
    <row r="8">
      <c r="A8" s="8" t="inlineStr">
        <is>
          <t>Juillet 2026</t>
        </is>
      </c>
      <c r="B8" s="9" t="n">
        <v>0</v>
      </c>
      <c r="C8" s="9" t="n">
        <v>0</v>
      </c>
      <c r="D8" s="9" t="n">
        <v>0</v>
      </c>
      <c r="E8" s="3" t="n">
        <v>0</v>
      </c>
      <c r="F8" s="3" t="n">
        <v>0</v>
      </c>
      <c r="G8" s="3" t="n">
        <v>0</v>
      </c>
      <c r="H8" s="10" t="n">
        <v>0</v>
      </c>
      <c r="I8" s="3" t="n">
        <v>0</v>
      </c>
      <c r="J8" s="10" t="n">
        <v>0</v>
      </c>
    </row>
    <row r="9">
      <c r="A9" s="11" t="inlineStr">
        <is>
          <t>Août 2026</t>
        </is>
      </c>
      <c r="B9" s="12" t="n">
        <v>0</v>
      </c>
      <c r="C9" s="12" t="n">
        <v>0</v>
      </c>
      <c r="D9" s="12" t="n">
        <v>0</v>
      </c>
      <c r="E9" s="6" t="n">
        <v>0</v>
      </c>
      <c r="F9" s="6" t="n">
        <v>0</v>
      </c>
      <c r="G9" s="6" t="n">
        <v>0</v>
      </c>
      <c r="H9" s="13" t="n">
        <v>0</v>
      </c>
      <c r="I9" s="6" t="n">
        <v>0</v>
      </c>
      <c r="J9" s="13" t="n">
        <v>0</v>
      </c>
    </row>
    <row r="10">
      <c r="A10" s="14" t="inlineStr">
        <is>
          <t>TOTAL / MOYENNE</t>
        </is>
      </c>
      <c r="B10" s="15">
        <f>SUM(B2:B9)</f>
        <v/>
      </c>
      <c r="C10" s="15">
        <f>SUM(C2:C9)</f>
        <v/>
      </c>
      <c r="D10" s="15">
        <f>SUM(D2:D9)</f>
        <v/>
      </c>
      <c r="E10" s="16">
        <f>SUM(E2:E9)</f>
        <v/>
      </c>
      <c r="F10" s="16">
        <f>SUM(F2:F9)</f>
        <v/>
      </c>
      <c r="G10" s="16">
        <f>SUM(G2:G9)</f>
        <v/>
      </c>
      <c r="H10" s="17">
        <f>IFERROR(G10/SUM(G2:G9),0)</f>
        <v/>
      </c>
      <c r="I10" s="16">
        <f>IFERROR(AVERAGE(I2:I9),0)</f>
        <v/>
      </c>
      <c r="J10" s="17">
        <f>IFERROR(D10/B10,0)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35" customWidth="1" min="3" max="3"/>
    <col width="25" customWidth="1" min="4" max="4"/>
    <col width="20" customWidth="1" min="5" max="5"/>
  </cols>
  <sheetData>
    <row r="1" ht="42" customHeight="1">
      <c r="B1" s="18" t="inlineStr">
        <is>
          <t>QUITTANCE DE LOYER</t>
        </is>
      </c>
    </row>
    <row r="2" ht="20" customHeight="1">
      <c r="B2" s="19" t="inlineStr">
        <is>
          <t>Loi n°89-462 du 6 juillet 1989 — Article 21</t>
        </is>
      </c>
    </row>
    <row r="3"/>
    <row r="4" ht="20" customHeight="1">
      <c r="B4" s="20" t="inlineStr">
        <is>
          <t>BAILLEUR</t>
        </is>
      </c>
      <c r="C4" s="28" t="n"/>
      <c r="D4" s="28" t="n"/>
      <c r="E4" s="29" t="n"/>
    </row>
    <row r="5" ht="20" customHeight="1">
      <c r="B5" s="21" t="inlineStr">
        <is>
          <t>Nom / Raison sociale :</t>
        </is>
      </c>
      <c r="C5" s="5">
        <f>Quittances!D2</f>
        <v/>
      </c>
      <c r="D5" s="28" t="n"/>
      <c r="E5" s="29" t="n"/>
    </row>
    <row r="6" ht="20" customHeight="1">
      <c r="B6" s="21" t="inlineStr">
        <is>
          <t>SIRET :</t>
        </is>
      </c>
      <c r="C6" s="5">
        <f>Quittances!E2</f>
        <v/>
      </c>
      <c r="D6" s="28" t="n"/>
      <c r="E6" s="29" t="n"/>
    </row>
    <row r="7"/>
    <row r="8" ht="20" customHeight="1">
      <c r="B8" s="20" t="inlineStr">
        <is>
          <t>LOCATAIRE</t>
        </is>
      </c>
      <c r="C8" s="28" t="n"/>
      <c r="D8" s="28" t="n"/>
      <c r="E8" s="29" t="n"/>
    </row>
    <row r="9" ht="20" customHeight="1">
      <c r="B9" s="21" t="inlineStr">
        <is>
          <t>Nom complet :</t>
        </is>
      </c>
      <c r="C9" s="5">
        <f>Quittances!F2</f>
        <v/>
      </c>
      <c r="D9" s="28" t="n"/>
      <c r="E9" s="29" t="n"/>
    </row>
    <row r="10"/>
    <row r="11" ht="20" customHeight="1">
      <c r="B11" s="20" t="inlineStr">
        <is>
          <t>LOGEMENT</t>
        </is>
      </c>
      <c r="C11" s="28" t="n"/>
      <c r="D11" s="28" t="n"/>
      <c r="E11" s="29" t="n"/>
    </row>
    <row r="12" ht="20" customHeight="1">
      <c r="B12" s="21" t="inlineStr">
        <is>
          <t>Adresse :</t>
        </is>
      </c>
      <c r="C12" s="5">
        <f>Quittances!G2</f>
        <v/>
      </c>
      <c r="D12" s="28" t="n"/>
      <c r="E12" s="29" t="n"/>
    </row>
    <row r="13" ht="20" customHeight="1">
      <c r="B13" s="21" t="inlineStr">
        <is>
          <t>Ville :</t>
        </is>
      </c>
      <c r="C13" s="5">
        <f>Quittances!H2</f>
        <v/>
      </c>
      <c r="D13" s="28" t="n"/>
      <c r="E13" s="29" t="n"/>
    </row>
    <row r="14" ht="20" customHeight="1">
      <c r="B14" s="21" t="inlineStr">
        <is>
          <t>Type de location :</t>
        </is>
      </c>
      <c r="C14" s="5">
        <f>Quittances!I2</f>
        <v/>
      </c>
      <c r="D14" s="28" t="n"/>
      <c r="E14" s="29" t="n"/>
    </row>
    <row r="15" ht="20" customHeight="1">
      <c r="B15" s="21" t="inlineStr">
        <is>
          <t>Référence logement :</t>
        </is>
      </c>
      <c r="C15" s="5">
        <f>Quittances!S2</f>
        <v/>
      </c>
      <c r="D15" s="28" t="n"/>
      <c r="E15" s="29" t="n"/>
    </row>
    <row r="16"/>
    <row r="17" ht="20" customHeight="1">
      <c r="B17" s="20" t="inlineStr">
        <is>
          <t>PÉRIODE ET MONTANTS</t>
        </is>
      </c>
      <c r="C17" s="28" t="n"/>
      <c r="D17" s="28" t="n"/>
      <c r="E17" s="29" t="n"/>
    </row>
    <row r="18" ht="20" customHeight="1">
      <c r="B18" s="21" t="inlineStr">
        <is>
          <t>Période concernée :</t>
        </is>
      </c>
      <c r="C18" s="5">
        <f>Quittances!B2</f>
        <v/>
      </c>
      <c r="D18" s="28" t="n"/>
      <c r="E18" s="29" t="n"/>
    </row>
    <row r="19" ht="20" customHeight="1">
      <c r="B19" s="21" t="inlineStr">
        <is>
          <t>Loyer mensuel (HC) :</t>
        </is>
      </c>
      <c r="C19" s="22">
        <f>Quittances!J2</f>
        <v/>
      </c>
      <c r="D19" s="28" t="n"/>
      <c r="E19" s="29" t="n"/>
    </row>
    <row r="20" ht="20" customHeight="1">
      <c r="B20" s="21" t="inlineStr">
        <is>
          <t>Charges récupérables :</t>
        </is>
      </c>
      <c r="C20" s="22">
        <f>Quittances!K2</f>
        <v/>
      </c>
      <c r="D20" s="28" t="n"/>
      <c r="E20" s="29" t="n"/>
    </row>
    <row r="21" ht="20" customHeight="1">
      <c r="B21" s="21" t="inlineStr">
        <is>
          <t>Total reçu :</t>
        </is>
      </c>
      <c r="C21" s="22">
        <f>Quittances!L2</f>
        <v/>
      </c>
      <c r="D21" s="28" t="n"/>
      <c r="E21" s="29" t="n"/>
    </row>
    <row r="22" ht="20" customHeight="1">
      <c r="B22" s="21" t="inlineStr">
        <is>
          <t>Montant effectivement payé :</t>
        </is>
      </c>
      <c r="C22" s="22">
        <f>Quittances!M2</f>
        <v/>
      </c>
      <c r="D22" s="28" t="n"/>
      <c r="E22" s="29" t="n"/>
    </row>
    <row r="23"/>
    <row r="24" ht="20" customHeight="1">
      <c r="B24" s="20" t="inlineStr">
        <is>
          <t>VALIDITÉ</t>
        </is>
      </c>
      <c r="C24" s="28" t="n"/>
      <c r="D24" s="28" t="n"/>
      <c r="E24" s="29" t="n"/>
    </row>
    <row r="25" ht="24" customHeight="1">
      <c r="B25" s="23">
        <f>IF(Quittances!M2=Quittances!L2,"✔ Quittance valable — Paiement intégral reçu","⚠ Paiement partiel — Quittance non valable")</f>
        <v/>
      </c>
      <c r="C25" s="28" t="n"/>
      <c r="D25" s="28" t="n"/>
      <c r="E25" s="29" t="n"/>
    </row>
    <row r="26"/>
    <row r="27" ht="20" customHeight="1">
      <c r="B27" s="20" t="inlineStr">
        <is>
          <t>MENTION LÉGALE</t>
        </is>
      </c>
      <c r="C27" s="28" t="n"/>
      <c r="D27" s="28" t="n"/>
      <c r="E27" s="29" t="n"/>
    </row>
    <row r="28" ht="36" customHeight="1">
      <c r="B28" s="24" t="inlineStr">
        <is>
          <t>Le bailleur soussigné déclare avoir reçu de son locataire la somme mentionnée ci-dessus, en règlement du loyer et des charges pour la période indiquée. Cette quittance est remise pour paiement intégral du loyer et des charges, conformément à la loi n°89-462 du 6 juillet 1989.</t>
        </is>
      </c>
      <c r="C28" s="30" t="n"/>
      <c r="D28" s="30" t="n"/>
      <c r="E28" s="31" t="n"/>
    </row>
    <row r="29" ht="18" customHeight="1">
      <c r="B29" s="32" t="n"/>
      <c r="C29" s="33" t="n"/>
      <c r="D29" s="33" t="n"/>
      <c r="E29" s="34" t="n"/>
    </row>
    <row r="30"/>
    <row r="31" ht="20" customHeight="1">
      <c r="B31" s="21" t="inlineStr">
        <is>
          <t>Date d'émission :</t>
        </is>
      </c>
      <c r="C31" s="5">
        <f>Quittances!C2</f>
        <v/>
      </c>
      <c r="D31" s="28" t="n"/>
      <c r="E31" s="29" t="n"/>
    </row>
    <row r="32"/>
    <row r="33" ht="22" customHeight="1">
      <c r="B33" s="21" t="inlineStr">
        <is>
          <t>Signature du bailleur :</t>
        </is>
      </c>
      <c r="C33" s="29" t="n"/>
      <c r="D33" s="25" t="inlineStr"/>
      <c r="E33" s="31" t="n"/>
    </row>
    <row r="34" ht="22" customHeight="1">
      <c r="D34" s="35" t="n"/>
      <c r="E34" s="36" t="n"/>
    </row>
    <row r="35" ht="22" customHeight="1">
      <c r="D35" s="32" t="n"/>
      <c r="E35" s="34" t="n"/>
    </row>
  </sheetData>
  <mergeCells count="25">
    <mergeCell ref="B1:E1"/>
    <mergeCell ref="B2:E2"/>
    <mergeCell ref="B4:E4"/>
    <mergeCell ref="C5:E5"/>
    <mergeCell ref="C6:E6"/>
    <mergeCell ref="B8:E8"/>
    <mergeCell ref="C9:E9"/>
    <mergeCell ref="B11:E11"/>
    <mergeCell ref="C12:E12"/>
    <mergeCell ref="C13:E13"/>
    <mergeCell ref="C14:E14"/>
    <mergeCell ref="C15:E15"/>
    <mergeCell ref="B17:E17"/>
    <mergeCell ref="C18:E18"/>
    <mergeCell ref="C19:E19"/>
    <mergeCell ref="C20:E20"/>
    <mergeCell ref="C21:E21"/>
    <mergeCell ref="C22:E22"/>
    <mergeCell ref="B24:E24"/>
    <mergeCell ref="B25:E25"/>
    <mergeCell ref="B27:E27"/>
    <mergeCell ref="B28:E29"/>
    <mergeCell ref="C31:E31"/>
    <mergeCell ref="B33:C33"/>
    <mergeCell ref="D33:E3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60" customWidth="1" min="3" max="3"/>
  </cols>
  <sheetData>
    <row r="1" ht="40" customHeight="1">
      <c r="B1" s="26" t="inlineStr">
        <is>
          <t>MODE D'EMPLOI — QUITTANCES DE LOYER MENSUELLES</t>
        </is>
      </c>
    </row>
    <row r="2" ht="8" customHeight="1"/>
    <row r="3" ht="22" customHeight="1">
      <c r="B3" s="27" t="inlineStr">
        <is>
          <t>FEUILLE « Quittances »</t>
        </is>
      </c>
      <c r="C3" s="29" t="n"/>
    </row>
    <row r="4" ht="30" customHeight="1">
      <c r="B4" s="8" t="inlineStr">
        <is>
          <t>Saisie mensuelle</t>
        </is>
      </c>
      <c r="C4" s="2" t="inlineStr">
        <is>
          <t>Remplissez une ligne par quittance chaque mois. Les colonnes « Total dû », « Solde », « Statut » et « Dépôt de garantie » sont calculées automatiquement.</t>
        </is>
      </c>
    </row>
    <row r="5" ht="30" customHeight="1">
      <c r="B5" s="11" t="inlineStr">
        <is>
          <t>N° quittance</t>
        </is>
      </c>
      <c r="C5" s="5" t="inlineStr">
        <is>
          <t>Numérotez séquentiellement : QUI-001, QUI-002… pour faciliter le classement et l'archivage.</t>
        </is>
      </c>
    </row>
    <row r="6" ht="30" customHeight="1">
      <c r="B6" s="8" t="inlineStr">
        <is>
          <t>Période</t>
        </is>
      </c>
      <c r="C6" s="2" t="inlineStr">
        <is>
          <t>Indiquez le mois concerné : ex. « Juin 2026 ». Ce champ alimente le modèle de quittance imprimable.</t>
        </is>
      </c>
    </row>
    <row r="7" ht="30" customHeight="1">
      <c r="B7" s="11" t="inlineStr">
        <is>
          <t>Date d'émission</t>
        </is>
      </c>
      <c r="C7" s="5" t="inlineStr">
        <is>
          <t>Date à laquelle vous remettez la quittance (format JJ/MM/AAAA).</t>
        </is>
      </c>
    </row>
    <row r="8" ht="30" customHeight="1">
      <c r="B8" s="8" t="inlineStr">
        <is>
          <t>Type de location</t>
        </is>
      </c>
      <c r="C8" s="2" t="inlineStr">
        <is>
          <t>Sélectionnez « Vide » ou « Meublé » via la liste déroulante. Ce choix détermine le dépôt de garantie (1 mois si vide, 2 mois si meublé).</t>
        </is>
      </c>
    </row>
    <row r="9" ht="30" customHeight="1">
      <c r="B9" s="11" t="inlineStr">
        <is>
          <t>Loyer mensuel / Charges</t>
        </is>
      </c>
      <c r="C9" s="5" t="inlineStr">
        <is>
          <t>Saisissez le loyer hors charges et les charges récupérables séparément (art. 23 loi 89-462).</t>
        </is>
      </c>
    </row>
    <row r="10" ht="30" customHeight="1">
      <c r="B10" s="8" t="inlineStr">
        <is>
          <t>Montant payé</t>
        </is>
      </c>
      <c r="C10" s="2" t="inlineStr">
        <is>
          <t>Saisir le montant effectivement reçu. Si inférieur au total dû, la ligne s'affiche en rouge.</t>
        </is>
      </c>
    </row>
    <row r="11" ht="30" customHeight="1">
      <c r="B11" s="11" t="inlineStr">
        <is>
          <t>Mode de paiement</t>
        </is>
      </c>
      <c r="C11" s="5" t="inlineStr">
        <is>
          <t>Choisissez dans la liste : Virement, Prélèvement, Chèque, Espèces ou TIP.</t>
        </is>
      </c>
    </row>
    <row r="12" ht="8" customHeight="1"/>
    <row r="13" ht="22" customHeight="1">
      <c r="B13" s="27" t="inlineStr">
        <is>
          <t>FEUILLE « Suivi mensuel »</t>
        </is>
      </c>
      <c r="C13" s="29" t="n"/>
    </row>
    <row r="14" ht="30" customHeight="1">
      <c r="B14" s="8" t="inlineStr">
        <is>
          <t>Tableau de bord</t>
        </is>
      </c>
      <c r="C14" s="2" t="inlineStr">
        <is>
          <t>Synthèse mensuelle calculée automatiquement : nb de quittances, montants encaissés, taux d'encaissement et d'impayés.</t>
        </is>
      </c>
    </row>
    <row r="15" ht="30" customHeight="1">
      <c r="B15" s="11" t="inlineStr">
        <is>
          <t>Graphiques</t>
        </is>
      </c>
      <c r="C15" s="5" t="inlineStr">
        <is>
          <t>Deux graphiques sont générés : histogramme des encaissements et courbe du taux d'encaissement.</t>
        </is>
      </c>
    </row>
    <row r="16" ht="8" customHeight="1"/>
    <row r="17" ht="22" customHeight="1">
      <c r="B17" s="27" t="inlineStr">
        <is>
          <t>FEUILLE « Modèle de quittance »</t>
        </is>
      </c>
      <c r="C17" s="29" t="n"/>
    </row>
    <row r="18" ht="30" customHeight="1">
      <c r="B18" s="8" t="inlineStr">
        <is>
          <t>Document imprimable</t>
        </is>
      </c>
      <c r="C18" s="2" t="inlineStr">
        <is>
          <t>Cette feuille reprend dynamiquement les données de la 1ère ligne de « Quittances ». Elle peut être imprimée ou envoyée en PDF au locataire.</t>
        </is>
      </c>
    </row>
    <row r="19" ht="30" customHeight="1">
      <c r="B19" s="11" t="inlineStr">
        <is>
          <t>Validité</t>
        </is>
      </c>
      <c r="C19" s="5" t="inlineStr">
        <is>
          <t>La mention de validité s'affiche automatiquement : ✔ valable si paiement intégral, ⚠ partiel sinon.</t>
        </is>
      </c>
    </row>
    <row r="20" ht="8" customHeight="1"/>
    <row r="21" ht="22" customHeight="1">
      <c r="B21" s="27" t="inlineStr">
        <is>
          <t>RAPPELS LÉGAUX</t>
        </is>
      </c>
      <c r="C21" s="29" t="n"/>
    </row>
    <row r="22" ht="30" customHeight="1">
      <c r="B22" s="8" t="inlineStr">
        <is>
          <t>Obligation de quittance</t>
        </is>
      </c>
      <c r="C22" s="2" t="inlineStr">
        <is>
          <t>Le bailleur doit délivrer gratuitement une quittance si le locataire en fait la demande (loi n°89-462 du 6 juillet 1989, art. 21).</t>
        </is>
      </c>
    </row>
    <row r="23" ht="30" customHeight="1">
      <c r="B23" s="11" t="inlineStr">
        <is>
          <t>Charges récupérables</t>
        </is>
      </c>
      <c r="C23" s="5" t="inlineStr">
        <is>
          <t>Seules les charges listées par le décret n°87-713 du 26 août 1987 peuvent être réclamées au locataire.</t>
        </is>
      </c>
    </row>
    <row r="24" ht="30" customHeight="1">
      <c r="B24" s="8" t="inlineStr">
        <is>
          <t>Dépôt de garantie</t>
        </is>
      </c>
      <c r="C24" s="2" t="inlineStr">
        <is>
          <t>Limité à 1 mois de loyer HC pour une location vide, 2 mois pour une location meublée (loi Alur 2014).</t>
        </is>
      </c>
    </row>
    <row r="25" ht="30" customHeight="1">
      <c r="B25" s="11" t="inlineStr">
        <is>
          <t>Révision du loyer</t>
        </is>
      </c>
      <c r="C25" s="5" t="inlineStr">
        <is>
          <t>Le loyer peut être révisé une fois par an, selon l'Indice de Référence des Loyers (IRL) publié par l'INSEE.</t>
        </is>
      </c>
    </row>
    <row r="26" ht="30" customHeight="1">
      <c r="B26" s="8" t="inlineStr">
        <is>
          <t>Encadrement des loyers</t>
        </is>
      </c>
      <c r="C26" s="2" t="inlineStr">
        <is>
          <t>Dans les zones tendues (Paris, Lille…), le loyer ne peut dépasser le loyer de référence majoré fixé par arrêté préfectoral.</t>
        </is>
      </c>
    </row>
    <row r="27" ht="8" customHeight="1"/>
    <row r="28" ht="22" customHeight="1">
      <c r="B28" s="27" t="inlineStr">
        <is>
          <t>CONSEILS DE SAISIE</t>
        </is>
      </c>
      <c r="C28" s="29" t="n"/>
    </row>
    <row r="29" ht="30" customHeight="1">
      <c r="B29" s="11" t="inlineStr">
        <is>
          <t>Mise à jour mensuelle</t>
        </is>
      </c>
      <c r="C29" s="5" t="inlineStr">
        <is>
          <t>Ajoutez une nouvelle ligne chaque mois en copiant la ligne précédente et en modifiant la période, la date et le montant payé.</t>
        </is>
      </c>
    </row>
    <row r="30" ht="30" customHeight="1">
      <c r="B30" s="8" t="inlineStr">
        <is>
          <t>Sauvegarde</t>
        </is>
      </c>
      <c r="C30" s="2" t="inlineStr">
        <is>
          <t>Sauvegardez le fichier après chaque mise à jour. Conservez un historique annuel (un fichier par année ou un onglet par bien).</t>
        </is>
      </c>
    </row>
    <row r="31" ht="30" customHeight="1">
      <c r="B31" s="11" t="inlineStr">
        <is>
          <t>Archivage</t>
        </is>
      </c>
      <c r="C31" s="5" t="inlineStr">
        <is>
          <t>Conservez les quittances signées pendant au moins 3 ans après la fin du bail (prescription triennale).</t>
        </is>
      </c>
    </row>
  </sheetData>
  <mergeCells count="6">
    <mergeCell ref="B1:C1"/>
    <mergeCell ref="B3:C3"/>
    <mergeCell ref="B13:C13"/>
    <mergeCell ref="B17:C17"/>
    <mergeCell ref="B21:C21"/>
    <mergeCell ref="B28:C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2026-06-19T14:00:10Z</dcterms:created>
  <dcterms:modified xmlns:dcterms="http://purl.org/dc/terms/" xmlns:xsi="http://www.w3.org/2001/XMLSchema-instance" xsi:type="dcterms:W3CDTF">2026-06-19T14:00:10Z</dcterms:modified>
</cp:coreProperties>
</file>