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cettes" sheetId="1" state="visible" r:id="rId1"/>
    <sheet xmlns:r="http://schemas.openxmlformats.org/officeDocument/2006/relationships" name="Tableau de bord" sheetId="2" state="visible" r:id="rId2"/>
    <sheet xmlns:r="http://schemas.openxmlformats.org/officeDocument/2006/relationships" name="Paramètres &amp; instructions" sheetId="3" state="visible" r:id="rId3"/>
  </sheets>
  <definedNames>
    <definedName name="_xlnm._FilterDatabase" localSheetId="0" hidden="1">'Recettes'!$A$3:$W$104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DD/MM/YYYY"/>
    <numFmt numFmtId="165" formatCode="# ##0"/>
    <numFmt numFmtId="166" formatCode="# ##0,00 €"/>
    <numFmt numFmtId="167" formatCode="0,0 %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i val="1"/>
      <color rgb="00475569"/>
      <sz val="10"/>
    </font>
    <font>
      <name val="Calibri"/>
      <b val="1"/>
      <color rgb="00FFFFFF"/>
      <sz val="11"/>
    </font>
    <font>
      <name val="Calibri"/>
      <color rgb="001E293B"/>
      <sz val="10"/>
    </font>
  </fonts>
  <fills count="9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8FAFC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0E7490"/>
      </patternFill>
    </fill>
    <fill>
      <patternFill patternType="solid">
        <fgColor rgb="0016A34A"/>
      </patternFill>
    </fill>
    <fill>
      <patternFill patternType="solid">
        <fgColor rgb="00E0F2FE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left" vertical="center" wrapText="1"/>
    </xf>
    <xf numFmtId="164" fontId="4" fillId="4" borderId="1" applyAlignment="1" pivotButton="0" quotePrefix="0" xfId="0">
      <alignment horizontal="center" vertical="center" wrapText="1"/>
    </xf>
    <xf numFmtId="165" fontId="4" fillId="3" borderId="1" applyAlignment="1" pivotButton="0" quotePrefix="0" xfId="0">
      <alignment horizontal="center" vertical="center" wrapText="1"/>
    </xf>
    <xf numFmtId="166" fontId="4" fillId="4" borderId="1" applyAlignment="1" pivotButton="0" quotePrefix="0" xfId="0">
      <alignment horizontal="center" vertical="center" wrapText="1"/>
    </xf>
    <xf numFmtId="166" fontId="4" fillId="3" borderId="1" applyAlignment="1" pivotButton="0" quotePrefix="0" xfId="0">
      <alignment horizontal="center" vertical="center" wrapText="1"/>
    </xf>
    <xf numFmtId="167" fontId="4" fillId="3" borderId="1" applyAlignment="1" pivotButton="0" quotePrefix="0" xfId="0">
      <alignment horizontal="center" vertical="center" wrapText="1"/>
    </xf>
    <xf numFmtId="49" fontId="4" fillId="3" borderId="1" applyAlignment="1" pivotButton="0" quotePrefix="0" xfId="0">
      <alignment horizontal="center" vertical="center" wrapText="1"/>
    </xf>
    <xf numFmtId="165" fontId="4" fillId="5" borderId="1" applyAlignment="1" pivotButton="0" quotePrefix="0" xfId="0">
      <alignment horizontal="center" vertical="center" wrapText="1"/>
    </xf>
    <xf numFmtId="166" fontId="4" fillId="5" borderId="1" applyAlignment="1" pivotButton="0" quotePrefix="0" xfId="0">
      <alignment horizontal="center" vertical="center" wrapText="1"/>
    </xf>
    <xf numFmtId="167" fontId="4" fillId="5" borderId="1" applyAlignment="1" pivotButton="0" quotePrefix="0" xfId="0">
      <alignment horizontal="center" vertical="center" wrapText="1"/>
    </xf>
    <xf numFmtId="49" fontId="4" fillId="5" borderId="1" applyAlignment="1" pivotButton="0" quotePrefix="0" xfId="0">
      <alignment horizontal="center" vertical="center" wrapText="1"/>
    </xf>
    <xf numFmtId="0" fontId="3" fillId="6" borderId="1" applyAlignment="1" pivotButton="0" quotePrefix="0" xfId="0">
      <alignment horizontal="center" vertical="center" wrapText="1"/>
    </xf>
    <xf numFmtId="166" fontId="3" fillId="7" borderId="1" applyAlignment="1" pivotButton="0" quotePrefix="0" xfId="0">
      <alignment horizontal="center" vertical="center" wrapText="1"/>
    </xf>
    <xf numFmtId="165" fontId="3" fillId="7" borderId="1" applyAlignment="1" pivotButton="0" quotePrefix="0" xfId="0">
      <alignment horizontal="center" vertical="center" wrapText="1"/>
    </xf>
    <xf numFmtId="167" fontId="3" fillId="7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166" fontId="4" fillId="3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center" vertical="center" wrapText="1"/>
    </xf>
    <xf numFmtId="0" fontId="4" fillId="5" borderId="1" applyAlignment="1" pivotButton="0" quotePrefix="0" xfId="0">
      <alignment horizontal="left" vertical="center" wrapText="1"/>
    </xf>
    <xf numFmtId="166" fontId="4" fillId="5" borderId="1" applyAlignment="1" pivotButton="0" quotePrefix="0" xfId="0">
      <alignment horizontal="right" vertical="center"/>
    </xf>
    <xf numFmtId="0" fontId="3" fillId="6" borderId="1" applyAlignment="1" pivotButton="0" quotePrefix="0" xfId="0">
      <alignment horizontal="left" vertical="center" wrapText="1"/>
    </xf>
    <xf numFmtId="0" fontId="2" fillId="8" borderId="1" applyAlignment="1" pivotButton="0" quotePrefix="0" xfId="0">
      <alignment horizontal="left" vertical="top" wrapText="1"/>
    </xf>
    <xf numFmtId="167" fontId="4" fillId="4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top" wrapText="1"/>
    </xf>
    <xf numFmtId="0" fontId="4" fillId="5" borderId="1" applyAlignment="1" pivotButton="0" quotePrefix="0" xfId="0">
      <alignment horizontal="left" vertical="top" wrapText="1"/>
    </xf>
    <xf numFmtId="165" fontId="4" fillId="3" borderId="1" applyAlignment="1" pivotButton="0" quotePrefix="0" xfId="0">
      <alignment horizontal="center" vertical="center" wrapText="1"/>
    </xf>
    <xf numFmtId="166" fontId="4" fillId="4" borderId="1" applyAlignment="1" pivotButton="0" quotePrefix="0" xfId="0">
      <alignment horizontal="center" vertical="center" wrapText="1"/>
    </xf>
    <xf numFmtId="166" fontId="4" fillId="3" borderId="1" applyAlignment="1" pivotButton="0" quotePrefix="0" xfId="0">
      <alignment horizontal="center" vertical="center" wrapText="1"/>
    </xf>
    <xf numFmtId="167" fontId="4" fillId="3" borderId="1" applyAlignment="1" pivotButton="0" quotePrefix="0" xfId="0">
      <alignment horizontal="center" vertical="center" wrapText="1"/>
    </xf>
    <xf numFmtId="165" fontId="4" fillId="5" borderId="1" applyAlignment="1" pivotButton="0" quotePrefix="0" xfId="0">
      <alignment horizontal="center" vertical="center" wrapText="1"/>
    </xf>
    <xf numFmtId="166" fontId="4" fillId="5" borderId="1" applyAlignment="1" pivotButton="0" quotePrefix="0" xfId="0">
      <alignment horizontal="center" vertical="center" wrapText="1"/>
    </xf>
    <xf numFmtId="167" fontId="4" fillId="5" borderId="1" applyAlignment="1" pivotButton="0" quotePrefix="0" xfId="0">
      <alignment horizontal="center" vertical="center" wrapText="1"/>
    </xf>
    <xf numFmtId="166" fontId="3" fillId="7" borderId="1" applyAlignment="1" pivotButton="0" quotePrefix="0" xfId="0">
      <alignment horizontal="center" vertical="center" wrapText="1"/>
    </xf>
    <xf numFmtId="165" fontId="3" fillId="7" borderId="1" applyAlignment="1" pivotButton="0" quotePrefix="0" xfId="0">
      <alignment horizontal="center" vertical="center" wrapText="1"/>
    </xf>
    <xf numFmtId="167" fontId="3" fillId="7" borderId="1" applyAlignment="1" pivotButton="0" quotePrefix="0" xfId="0">
      <alignment horizontal="center" vertical="center" wrapText="1"/>
    </xf>
    <xf numFmtId="166" fontId="4" fillId="3" borderId="1" applyAlignment="1" pivotButton="0" quotePrefix="0" xfId="0">
      <alignment horizontal="right" vertical="center"/>
    </xf>
    <xf numFmtId="166" fontId="4" fillId="5" borderId="1" applyAlignment="1" pivotButton="0" quotePrefix="0" xfId="0">
      <alignment horizontal="right" vertical="center"/>
    </xf>
    <xf numFmtId="167" fontId="4" fillId="4" borderId="1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ont>
        <name val="Calibri"/>
        <b val="1"/>
        <color rgb="00FFFFFF"/>
        <sz val="11"/>
      </font>
      <fill>
        <patternFill patternType="solid">
          <fgColor rgb="0016A34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Recettes nettes par mois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'Tableau de bord'!B11</f>
            </strRef>
          </tx>
          <spPr>
            <a:solidFill xmlns:a="http://schemas.openxmlformats.org/drawingml/2006/main">
              <a:srgbClr val="0E7490"/>
            </a:solidFill>
            <a:ln xmlns:a="http://schemas.openxmlformats.org/drawingml/2006/main">
              <a:prstDash val="solid"/>
            </a:ln>
          </spPr>
          <cat>
            <numRef>
              <f>'Tableau de bord'!$A$12:$A$20</f>
            </numRef>
          </cat>
          <val>
            <numRef>
              <f>'Tableau de bord'!$B$12:$B$20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Mois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Répartition du CA brut par plateforme</a:t>
            </a:r>
          </a:p>
        </rich>
      </tx>
    </title>
    <plotArea>
      <pieChart>
        <varyColors val="1"/>
        <ser>
          <idx val="0"/>
          <order val="0"/>
          <tx>
            <strRef>
              <f>'Tableau de bord'!E11</f>
            </strRef>
          </tx>
          <spPr>
            <a:ln xmlns:a="http://schemas.openxmlformats.org/drawingml/2006/main">
              <a:solidFill>
                <a:srgbClr val="FFFFFF"/>
              </a:solidFill>
              <a:prstDash val="solid"/>
            </a:ln>
          </spPr>
          <cat>
            <numRef>
              <f>'Tableau de bord'!$D$12:$D$15</f>
            </numRef>
          </cat>
          <val>
            <numRef>
              <f>'Tableau de bord'!$E$12:$E$15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Recettes nettes par logement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'Tableau de bord'!I11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prstDash val="solid"/>
            </a:ln>
          </spPr>
          <cat>
            <numRef>
              <f>'Tableau de bord'!$H$12:$H$19</f>
            </numRef>
          </cat>
          <val>
            <numRef>
              <f>'Tableau de bord'!$I$12:$I$19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 (€)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Logement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23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8</col>
      <colOff>0</colOff>
      <row>23</row>
      <rowOff>0</rowOff>
    </from>
    <ext cx="540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0</col>
      <colOff>0</colOff>
      <row>39</row>
      <rowOff>0</rowOff>
    </from>
    <ext cx="7920000" cy="324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104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7" customWidth="1" min="1" max="1"/>
    <col width="28" customWidth="1" min="2" max="2"/>
    <col width="38" customWidth="1" min="3" max="3"/>
    <col width="16" customWidth="1" min="4" max="4"/>
    <col width="22" customWidth="1" min="5" max="5"/>
    <col width="15" customWidth="1" min="6" max="6"/>
    <col width="14" customWidth="1" min="7" max="7"/>
    <col width="14" customWidth="1" min="8" max="8"/>
    <col width="16" customWidth="1" min="9" max="9"/>
    <col width="18" customWidth="1" min="10" max="10"/>
    <col width="23" customWidth="1" min="11" max="11"/>
    <col width="22" customWidth="1" min="12" max="12"/>
    <col width="22" customWidth="1" min="13" max="13"/>
    <col width="24" customWidth="1" min="14" max="14"/>
    <col width="22" customWidth="1" min="15" max="15"/>
    <col width="22" customWidth="1" min="16" max="16"/>
    <col width="24" customWidth="1" min="17" max="17"/>
    <col width="15" customWidth="1" min="18" max="18"/>
    <col width="18" customWidth="1" min="19" max="19"/>
    <col width="19" customWidth="1" min="20" max="20"/>
    <col width="14" customWidth="1" min="21" max="21"/>
    <col width="20" customWidth="1" min="22" max="22"/>
    <col width="34" customWidth="1" min="23" max="23"/>
  </cols>
  <sheetData>
    <row r="1" ht="28" customHeight="1">
      <c r="A1" s="1" t="inlineStr">
        <is>
          <t>Suivi des recettes — location saisonnière meublée</t>
        </is>
      </c>
    </row>
    <row r="2" ht="30" customHeight="1">
      <c r="A2" s="2" t="inlineStr">
        <is>
          <t>Saisir les réservations, les frais et les statuts. Les colonnes calculées restent vides tant que les informations nécessaires ne sont pas renseignées.</t>
        </is>
      </c>
    </row>
    <row r="3" ht="42" customHeight="1">
      <c r="A3" s="3" t="inlineStr">
        <is>
          <t>N° réservation</t>
        </is>
      </c>
      <c r="B3" s="3" t="inlineStr">
        <is>
          <t>Logement</t>
        </is>
      </c>
      <c r="C3" s="3" t="inlineStr">
        <is>
          <t>Adresse du bien</t>
        </is>
      </c>
      <c r="D3" s="3" t="inlineStr">
        <is>
          <t>Ville</t>
        </is>
      </c>
      <c r="E3" s="3" t="inlineStr">
        <is>
          <t>Nom du voyageur</t>
        </is>
      </c>
      <c r="F3" s="3" t="inlineStr">
        <is>
          <t>Plateforme</t>
        </is>
      </c>
      <c r="G3" s="3" t="inlineStr">
        <is>
          <t>Date d’arrivée</t>
        </is>
      </c>
      <c r="H3" s="3" t="inlineStr">
        <is>
          <t>Date de départ</t>
        </is>
      </c>
      <c r="I3" s="3" t="inlineStr">
        <is>
          <t>Nombre de nuits</t>
        </is>
      </c>
      <c r="J3" s="3" t="inlineStr">
        <is>
          <t>Tarif moyen / nuit</t>
        </is>
      </c>
      <c r="K3" s="3" t="inlineStr">
        <is>
          <t>Revenu hébergement brut</t>
        </is>
      </c>
      <c r="L3" s="3" t="inlineStr">
        <is>
          <t>Frais de ménage facturés</t>
        </is>
      </c>
      <c r="M3" s="3" t="inlineStr">
        <is>
          <t>Taxe de séjour collectée</t>
        </is>
      </c>
      <c r="N3" s="3" t="inlineStr">
        <is>
          <t>Chiffre d’affaires encaissé</t>
        </is>
      </c>
      <c r="O3" s="3" t="inlineStr">
        <is>
          <t>Commission plateforme (%)</t>
        </is>
      </c>
      <c r="P3" s="3" t="inlineStr">
        <is>
          <t>Commission plateforme (€)</t>
        </is>
      </c>
      <c r="Q3" s="3" t="inlineStr">
        <is>
          <t>Frais de ménage prestataire</t>
        </is>
      </c>
      <c r="R3" s="3" t="inlineStr">
        <is>
          <t>Autres frais</t>
        </is>
      </c>
      <c r="S3" s="3" t="inlineStr">
        <is>
          <t>Recette nette</t>
        </is>
      </c>
      <c r="T3" s="3" t="inlineStr">
        <is>
          <t>Mode de paiement</t>
        </is>
      </c>
      <c r="U3" s="3" t="inlineStr">
        <is>
          <t>Statut</t>
        </is>
      </c>
      <c r="V3" s="3" t="inlineStr">
        <is>
          <t>Mois d’encaissement</t>
        </is>
      </c>
      <c r="W3" s="3" t="inlineStr">
        <is>
          <t>Observations</t>
        </is>
      </c>
    </row>
    <row r="4">
      <c r="A4" s="4" t="inlineStr">
        <is>
          <t>RS-2026-001</t>
        </is>
      </c>
      <c r="B4" s="5" t="inlineStr">
        <is>
          <t>Appartement République</t>
        </is>
      </c>
      <c r="C4" s="5" t="inlineStr">
        <is>
          <t>12 rue de la République, 69002 Lyon</t>
        </is>
      </c>
      <c r="D4" s="4" t="inlineStr">
        <is>
          <t>Lyon</t>
        </is>
      </c>
      <c r="E4" s="5" t="inlineStr">
        <is>
          <t>Camille Durand</t>
        </is>
      </c>
      <c r="F4" s="4" t="inlineStr">
        <is>
          <t>Airbnb</t>
        </is>
      </c>
      <c r="G4" s="6" t="n">
        <v>46030</v>
      </c>
      <c r="H4" s="6" t="n">
        <v>46033</v>
      </c>
      <c r="I4" s="31">
        <f>IF(OR('Recettes'!G4="",'Recettes'!H4=""),"",MAX(0,'Recettes'!H4-'Recettes'!G4))</f>
        <v/>
      </c>
      <c r="J4" s="32" t="n">
        <v>125</v>
      </c>
      <c r="K4" s="33">
        <f>IF(OR('Recettes'!I4="",'Recettes'!J4=""),"",'Recettes'!I4*'Recettes'!J4)</f>
        <v/>
      </c>
      <c r="L4" s="32" t="n">
        <v>45</v>
      </c>
      <c r="M4" s="32" t="n">
        <v>5.4</v>
      </c>
      <c r="N4" s="33">
        <f>IF('Recettes'!K4="","",SUM('Recettes'!K4:'Recettes'!M4))</f>
        <v/>
      </c>
      <c r="O4" s="34">
        <f>IF('Recettes'!F4="","",IFERROR(VLOOKUP('Recettes'!F4,'Paramètres &amp; instructions'!$A$5:$B$8,2,0),""))</f>
        <v/>
      </c>
      <c r="P4" s="33">
        <f>IF(OR('Recettes'!N4="",'Recettes'!O4=""),"",'Recettes'!N4*'Recettes'!O4)</f>
        <v/>
      </c>
      <c r="Q4" s="32" t="n">
        <v>35</v>
      </c>
      <c r="R4" s="32" t="n">
        <v>0</v>
      </c>
      <c r="S4" s="33">
        <f>IF('Recettes'!N4="","",'Recettes'!N4-IF('Recettes'!P4="",0,'Recettes'!P4)-IF('Recettes'!Q4="",0,'Recettes'!Q4)-IF('Recettes'!R4="",0,'Recettes'!R4))</f>
        <v/>
      </c>
      <c r="T4" s="4" t="inlineStr">
        <is>
          <t>Carte bancaire</t>
        </is>
      </c>
      <c r="U4" s="4" t="inlineStr">
        <is>
          <t>Encaissé</t>
        </is>
      </c>
      <c r="V4" s="11">
        <f>IF('Recettes'!G4="","",TEXT('Recettes'!G4,"mm/yyyy"))</f>
        <v/>
      </c>
      <c r="W4" s="5" t="inlineStr">
        <is>
          <t>Séjour professionnel, 1 voyageur</t>
        </is>
      </c>
    </row>
    <row r="5">
      <c r="A5" s="4" t="inlineStr">
        <is>
          <t>RS-2026-002</t>
        </is>
      </c>
      <c r="B5" s="5" t="inlineStr">
        <is>
          <t>Studio Victor Hugo</t>
        </is>
      </c>
      <c r="C5" s="5" t="inlineStr">
        <is>
          <t>8 avenue Victor Hugo, 75116 Paris</t>
        </is>
      </c>
      <c r="D5" s="4" t="inlineStr">
        <is>
          <t>Paris</t>
        </is>
      </c>
      <c r="E5" s="5" t="inlineStr">
        <is>
          <t>Julien Moreau</t>
        </is>
      </c>
      <c r="F5" s="4" t="inlineStr">
        <is>
          <t>Booking</t>
        </is>
      </c>
      <c r="G5" s="6" t="n">
        <v>46063</v>
      </c>
      <c r="H5" s="6" t="n">
        <v>46068</v>
      </c>
      <c r="I5" s="35">
        <f>IF(OR('Recettes'!G5="",'Recettes'!H5=""),"",MAX(0,'Recettes'!H5-'Recettes'!G5))</f>
        <v/>
      </c>
      <c r="J5" s="32" t="n">
        <v>145</v>
      </c>
      <c r="K5" s="36">
        <f>IF(OR('Recettes'!I5="",'Recettes'!J5=""),"",'Recettes'!I5*'Recettes'!J5)</f>
        <v/>
      </c>
      <c r="L5" s="32" t="n">
        <v>70</v>
      </c>
      <c r="M5" s="32" t="n">
        <v>12.5</v>
      </c>
      <c r="N5" s="36">
        <f>IF('Recettes'!K5="","",SUM('Recettes'!K5:'Recettes'!M5))</f>
        <v/>
      </c>
      <c r="O5" s="37">
        <f>IF('Recettes'!F5="","",IFERROR(VLOOKUP('Recettes'!F5,'Paramètres &amp; instructions'!$A$5:$B$8,2,0),""))</f>
        <v/>
      </c>
      <c r="P5" s="36">
        <f>IF(OR('Recettes'!N5="",'Recettes'!O5=""),"",'Recettes'!N5*'Recettes'!O5)</f>
        <v/>
      </c>
      <c r="Q5" s="32" t="n">
        <v>55</v>
      </c>
      <c r="R5" s="32" t="n">
        <v>15</v>
      </c>
      <c r="S5" s="36">
        <f>IF('Recettes'!N5="","",'Recettes'!N5-IF('Recettes'!P5="",0,'Recettes'!P5)-IF('Recettes'!Q5="",0,'Recettes'!Q5)-IF('Recettes'!R5="",0,'Recettes'!R5))</f>
        <v/>
      </c>
      <c r="T5" s="4" t="inlineStr">
        <is>
          <t>Carte bancaire</t>
        </is>
      </c>
      <c r="U5" s="4" t="inlineStr">
        <is>
          <t>Encaissé</t>
        </is>
      </c>
      <c r="V5" s="15">
        <f>IF('Recettes'!G5="","",TEXT('Recettes'!G5,"mm/yyyy"))</f>
        <v/>
      </c>
      <c r="W5" s="5" t="inlineStr">
        <is>
          <t>Week-end prolongé, 1 voyageur</t>
        </is>
      </c>
    </row>
    <row r="6">
      <c r="A6" s="4" t="inlineStr">
        <is>
          <t>RS-2026-003</t>
        </is>
      </c>
      <c r="B6" s="5" t="inlineStr">
        <is>
          <t>Maison Gambetta</t>
        </is>
      </c>
      <c r="C6" s="5" t="inlineStr">
        <is>
          <t>24 cours Gambetta, 33000 Bordeaux</t>
        </is>
      </c>
      <c r="D6" s="4" t="inlineStr">
        <is>
          <t>Bordeaux</t>
        </is>
      </c>
      <c r="E6" s="5" t="inlineStr">
        <is>
          <t>Sophie Lefèvre</t>
        </is>
      </c>
      <c r="F6" s="4" t="inlineStr">
        <is>
          <t>Abritel</t>
        </is>
      </c>
      <c r="G6" s="6" t="n">
        <v>46086</v>
      </c>
      <c r="H6" s="6" t="n">
        <v>46093</v>
      </c>
      <c r="I6" s="31">
        <f>IF(OR('Recettes'!G6="",'Recettes'!H6=""),"",MAX(0,'Recettes'!H6-'Recettes'!G6))</f>
        <v/>
      </c>
      <c r="J6" s="32" t="n">
        <v>180</v>
      </c>
      <c r="K6" s="33">
        <f>IF(OR('Recettes'!I6="",'Recettes'!J6=""),"",'Recettes'!I6*'Recettes'!J6)</f>
        <v/>
      </c>
      <c r="L6" s="32" t="n">
        <v>80</v>
      </c>
      <c r="M6" s="32" t="n">
        <v>24.5</v>
      </c>
      <c r="N6" s="33">
        <f>IF('Recettes'!K6="","",SUM('Recettes'!K6:'Recettes'!M6))</f>
        <v/>
      </c>
      <c r="O6" s="34">
        <f>IF('Recettes'!F6="","",IFERROR(VLOOKUP('Recettes'!F6,'Paramètres &amp; instructions'!$A$5:$B$8,2,0),""))</f>
        <v/>
      </c>
      <c r="P6" s="33">
        <f>IF(OR('Recettes'!N6="",'Recettes'!O6=""),"",'Recettes'!N6*'Recettes'!O6)</f>
        <v/>
      </c>
      <c r="Q6" s="32" t="n">
        <v>90</v>
      </c>
      <c r="R6" s="32" t="n">
        <v>20</v>
      </c>
      <c r="S6" s="33">
        <f>IF('Recettes'!N6="","",'Recettes'!N6-IF('Recettes'!P6="",0,'Recettes'!P6)-IF('Recettes'!Q6="",0,'Recettes'!Q6)-IF('Recettes'!R6="",0,'Recettes'!R6))</f>
        <v/>
      </c>
      <c r="T6" s="4" t="inlineStr">
        <is>
          <t>Virement</t>
        </is>
      </c>
      <c r="U6" s="4" t="inlineStr">
        <is>
          <t>Encaissé</t>
        </is>
      </c>
      <c r="V6" s="11">
        <f>IF('Recettes'!G6="","",TEXT('Recettes'!G6,"mm/yyyy"))</f>
        <v/>
      </c>
      <c r="W6" s="5" t="inlineStr">
        <is>
          <t>Vacances familiales, 1 voyageur</t>
        </is>
      </c>
    </row>
    <row r="7">
      <c r="A7" s="4" t="inlineStr">
        <is>
          <t>RS-2026-004</t>
        </is>
      </c>
      <c r="B7" s="5" t="inlineStr">
        <is>
          <t>Appartement Sainte-Catherine</t>
        </is>
      </c>
      <c r="C7" s="5" t="inlineStr">
        <is>
          <t>5 rue Sainte-Catherine, 33000 Bordeaux</t>
        </is>
      </c>
      <c r="D7" s="4" t="inlineStr">
        <is>
          <t>Bordeaux</t>
        </is>
      </c>
      <c r="E7" s="5" t="inlineStr">
        <is>
          <t>Thomas Bernard</t>
        </is>
      </c>
      <c r="F7" s="4" t="inlineStr">
        <is>
          <t>Airbnb</t>
        </is>
      </c>
      <c r="G7" s="6" t="n">
        <v>46125</v>
      </c>
      <c r="H7" s="6" t="n">
        <v>46129</v>
      </c>
      <c r="I7" s="35">
        <f>IF(OR('Recettes'!G7="",'Recettes'!H7=""),"",MAX(0,'Recettes'!H7-'Recettes'!G7))</f>
        <v/>
      </c>
      <c r="J7" s="32" t="n">
        <v>115</v>
      </c>
      <c r="K7" s="36">
        <f>IF(OR('Recettes'!I7="",'Recettes'!J7=""),"",'Recettes'!I7*'Recettes'!J7)</f>
        <v/>
      </c>
      <c r="L7" s="32" t="n">
        <v>45</v>
      </c>
      <c r="M7" s="32" t="n">
        <v>8</v>
      </c>
      <c r="N7" s="36">
        <f>IF('Recettes'!K7="","",SUM('Recettes'!K7:'Recettes'!M7))</f>
        <v/>
      </c>
      <c r="O7" s="37">
        <f>IF('Recettes'!F7="","",IFERROR(VLOOKUP('Recettes'!F7,'Paramètres &amp; instructions'!$A$5:$B$8,2,0),""))</f>
        <v/>
      </c>
      <c r="P7" s="36">
        <f>IF(OR('Recettes'!N7="",'Recettes'!O7=""),"",'Recettes'!N7*'Recettes'!O7)</f>
        <v/>
      </c>
      <c r="Q7" s="32" t="n">
        <v>45</v>
      </c>
      <c r="R7" s="32" t="n">
        <v>0</v>
      </c>
      <c r="S7" s="36">
        <f>IF('Recettes'!N7="","",'Recettes'!N7-IF('Recettes'!P7="",0,'Recettes'!P7)-IF('Recettes'!Q7="",0,'Recettes'!Q7)-IF('Recettes'!R7="",0,'Recettes'!R7))</f>
        <v/>
      </c>
      <c r="T7" s="4" t="inlineStr">
        <is>
          <t>Carte bancaire</t>
        </is>
      </c>
      <c r="U7" s="4" t="inlineStr">
        <is>
          <t>Encaissé</t>
        </is>
      </c>
      <c r="V7" s="15">
        <f>IF('Recettes'!G7="","",TEXT('Recettes'!G7,"mm/yyyy"))</f>
        <v/>
      </c>
      <c r="W7" s="5" t="inlineStr">
        <is>
          <t>Court séjour touristique, 1 voyageur</t>
        </is>
      </c>
    </row>
    <row r="8">
      <c r="A8" s="4" t="inlineStr">
        <is>
          <t>RS-2026-005</t>
        </is>
      </c>
      <c r="B8" s="5" t="inlineStr">
        <is>
          <t>Studio Docteur Mazet</t>
        </is>
      </c>
      <c r="C8" s="5" t="inlineStr">
        <is>
          <t>18 rue du Docteur Mazet, 38000 Grenoble</t>
        </is>
      </c>
      <c r="D8" s="4" t="inlineStr">
        <is>
          <t>Grenoble</t>
        </is>
      </c>
      <c r="E8" s="5" t="inlineStr">
        <is>
          <t>Léa Martin</t>
        </is>
      </c>
      <c r="F8" s="4" t="inlineStr">
        <is>
          <t>Booking</t>
        </is>
      </c>
      <c r="G8" s="6" t="n">
        <v>46162</v>
      </c>
      <c r="H8" s="6" t="n">
        <v>46168</v>
      </c>
      <c r="I8" s="31">
        <f>IF(OR('Recettes'!G8="",'Recettes'!H8=""),"",MAX(0,'Recettes'!H8-'Recettes'!G8))</f>
        <v/>
      </c>
      <c r="J8" s="32" t="n">
        <v>95</v>
      </c>
      <c r="K8" s="33">
        <f>IF(OR('Recettes'!I8="",'Recettes'!J8=""),"",'Recettes'!I8*'Recettes'!J8)</f>
        <v/>
      </c>
      <c r="L8" s="32" t="n">
        <v>40</v>
      </c>
      <c r="M8" s="32" t="n">
        <v>10.8</v>
      </c>
      <c r="N8" s="33">
        <f>IF('Recettes'!K8="","",SUM('Recettes'!K8:'Recettes'!M8))</f>
        <v/>
      </c>
      <c r="O8" s="34">
        <f>IF('Recettes'!F8="","",IFERROR(VLOOKUP('Recettes'!F8,'Paramètres &amp; instructions'!$A$5:$B$8,2,0),""))</f>
        <v/>
      </c>
      <c r="P8" s="33">
        <f>IF(OR('Recettes'!N8="",'Recettes'!O8=""),"",'Recettes'!N8*'Recettes'!O8)</f>
        <v/>
      </c>
      <c r="Q8" s="32" t="n">
        <v>40</v>
      </c>
      <c r="R8" s="32" t="n">
        <v>10</v>
      </c>
      <c r="S8" s="33">
        <f>IF('Recettes'!N8="","",'Recettes'!N8-IF('Recettes'!P8="",0,'Recettes'!P8)-IF('Recettes'!Q8="",0,'Recettes'!Q8)-IF('Recettes'!R8="",0,'Recettes'!R8))</f>
        <v/>
      </c>
      <c r="T8" s="4" t="inlineStr">
        <is>
          <t>Carte bancaire</t>
        </is>
      </c>
      <c r="U8" s="4" t="inlineStr">
        <is>
          <t>Encaissé</t>
        </is>
      </c>
      <c r="V8" s="11">
        <f>IF('Recettes'!G8="","",TEXT('Recettes'!G8,"mm/yyyy"))</f>
        <v/>
      </c>
      <c r="W8" s="5" t="inlineStr">
        <is>
          <t>Séjour loisirs, 1 voyageur</t>
        </is>
      </c>
    </row>
    <row r="9">
      <c r="A9" s="4" t="inlineStr">
        <is>
          <t>RS-2026-006</t>
        </is>
      </c>
      <c r="B9" s="5" t="inlineStr">
        <is>
          <t>T2 Croisette</t>
        </is>
      </c>
      <c r="C9" s="5" t="inlineStr">
        <is>
          <t>3 boulevard de la Croisette, 06400 Cannes</t>
        </is>
      </c>
      <c r="D9" s="4" t="inlineStr">
        <is>
          <t>Cannes</t>
        </is>
      </c>
      <c r="E9" s="5" t="inlineStr">
        <is>
          <t>Nicolas Petit</t>
        </is>
      </c>
      <c r="F9" s="4" t="inlineStr">
        <is>
          <t>Abritel</t>
        </is>
      </c>
      <c r="G9" s="6" t="n">
        <v>46180</v>
      </c>
      <c r="H9" s="6" t="n">
        <v>46188</v>
      </c>
      <c r="I9" s="35">
        <f>IF(OR('Recettes'!G9="",'Recettes'!H9=""),"",MAX(0,'Recettes'!H9-'Recettes'!G9))</f>
        <v/>
      </c>
      <c r="J9" s="32" t="n">
        <v>210</v>
      </c>
      <c r="K9" s="36">
        <f>IF(OR('Recettes'!I9="",'Recettes'!J9=""),"",'Recettes'!I9*'Recettes'!J9)</f>
        <v/>
      </c>
      <c r="L9" s="32" t="n">
        <v>90</v>
      </c>
      <c r="M9" s="32" t="n">
        <v>28</v>
      </c>
      <c r="N9" s="36">
        <f>IF('Recettes'!K9="","",SUM('Recettes'!K9:'Recettes'!M9))</f>
        <v/>
      </c>
      <c r="O9" s="37">
        <f>IF('Recettes'!F9="","",IFERROR(VLOOKUP('Recettes'!F9,'Paramètres &amp; instructions'!$A$5:$B$8,2,0),""))</f>
        <v/>
      </c>
      <c r="P9" s="36">
        <f>IF(OR('Recettes'!N9="",'Recettes'!O9=""),"",'Recettes'!N9*'Recettes'!O9)</f>
        <v/>
      </c>
      <c r="Q9" s="32" t="n">
        <v>90</v>
      </c>
      <c r="R9" s="32" t="n">
        <v>25</v>
      </c>
      <c r="S9" s="36">
        <f>IF('Recettes'!N9="","",'Recettes'!N9-IF('Recettes'!P9="",0,'Recettes'!P9)-IF('Recettes'!Q9="",0,'Recettes'!Q9)-IF('Recettes'!R9="",0,'Recettes'!R9))</f>
        <v/>
      </c>
      <c r="T9" s="4" t="inlineStr">
        <is>
          <t>Virement</t>
        </is>
      </c>
      <c r="U9" s="4" t="inlineStr">
        <is>
          <t>Encaissé</t>
        </is>
      </c>
      <c r="V9" s="15">
        <f>IF('Recettes'!G9="","",TEXT('Recettes'!G9,"mm/yyyy"))</f>
        <v/>
      </c>
      <c r="W9" s="5" t="inlineStr">
        <is>
          <t>Séjour estival, 1 voyageur</t>
        </is>
      </c>
    </row>
    <row r="10">
      <c r="A10" s="4" t="inlineStr">
        <is>
          <t>RS-2026-007</t>
        </is>
      </c>
      <c r="B10" s="5" t="inlineStr">
        <is>
          <t>Maison Remparts</t>
        </is>
      </c>
      <c r="C10" s="5" t="inlineStr">
        <is>
          <t>10 rue des Remparts, 67000 Strasbourg</t>
        </is>
      </c>
      <c r="D10" s="4" t="inlineStr">
        <is>
          <t>Strasbourg</t>
        </is>
      </c>
      <c r="E10" s="5" t="inlineStr">
        <is>
          <t>Émilie Rousseau</t>
        </is>
      </c>
      <c r="F10" s="4" t="inlineStr">
        <is>
          <t>Airbnb</t>
        </is>
      </c>
      <c r="G10" s="6" t="n">
        <v>46212</v>
      </c>
      <c r="H10" s="6" t="n">
        <v>46215</v>
      </c>
      <c r="I10" s="31">
        <f>IF(OR('Recettes'!G10="",'Recettes'!H10=""),"",MAX(0,'Recettes'!H10-'Recettes'!G10))</f>
        <v/>
      </c>
      <c r="J10" s="32" t="n">
        <v>160</v>
      </c>
      <c r="K10" s="33">
        <f>IF(OR('Recettes'!I10="",'Recettes'!J10=""),"",'Recettes'!I10*'Recettes'!J10)</f>
        <v/>
      </c>
      <c r="L10" s="32" t="n">
        <v>60</v>
      </c>
      <c r="M10" s="32" t="n">
        <v>7.5</v>
      </c>
      <c r="N10" s="33">
        <f>IF('Recettes'!K10="","",SUM('Recettes'!K10:'Recettes'!M10))</f>
        <v/>
      </c>
      <c r="O10" s="34">
        <f>IF('Recettes'!F10="","",IFERROR(VLOOKUP('Recettes'!F10,'Paramètres &amp; instructions'!$A$5:$B$8,2,0),""))</f>
        <v/>
      </c>
      <c r="P10" s="33">
        <f>IF(OR('Recettes'!N10="",'Recettes'!O10=""),"",'Recettes'!N10*'Recettes'!O10)</f>
        <v/>
      </c>
      <c r="Q10" s="32" t="n">
        <v>65</v>
      </c>
      <c r="R10" s="32" t="n">
        <v>0</v>
      </c>
      <c r="S10" s="33">
        <f>IF('Recettes'!N10="","",'Recettes'!N10-IF('Recettes'!P10="",0,'Recettes'!P10)-IF('Recettes'!Q10="",0,'Recettes'!Q10)-IF('Recettes'!R10="",0,'Recettes'!R10))</f>
        <v/>
      </c>
      <c r="T10" s="4" t="inlineStr">
        <is>
          <t>Carte bancaire</t>
        </is>
      </c>
      <c r="U10" s="4" t="inlineStr">
        <is>
          <t>Encaissé</t>
        </is>
      </c>
      <c r="V10" s="11">
        <f>IF('Recettes'!G10="","",TEXT('Recettes'!G10,"mm/yyyy"))</f>
        <v/>
      </c>
      <c r="W10" s="5" t="inlineStr">
        <is>
          <t>Escapade culturelle, 1 voyageur</t>
        </is>
      </c>
    </row>
    <row r="11">
      <c r="A11" s="4" t="inlineStr">
        <is>
          <t>RS-2026-008</t>
        </is>
      </c>
      <c r="B11" s="5" t="inlineStr">
        <is>
          <t>Appartement Paradis</t>
        </is>
      </c>
      <c r="C11" s="5" t="inlineStr">
        <is>
          <t>27 rue Paradis, 13006 Marseille</t>
        </is>
      </c>
      <c r="D11" s="4" t="inlineStr">
        <is>
          <t>Marseille</t>
        </is>
      </c>
      <c r="E11" s="5" t="inlineStr">
        <is>
          <t>Antoine Garcia</t>
        </is>
      </c>
      <c r="F11" s="4" t="inlineStr">
        <is>
          <t>Booking</t>
        </is>
      </c>
      <c r="G11" s="6" t="n">
        <v>46252</v>
      </c>
      <c r="H11" s="6" t="n">
        <v>46257</v>
      </c>
      <c r="I11" s="35">
        <f>IF(OR('Recettes'!G11="",'Recettes'!H11=""),"",MAX(0,'Recettes'!H11-'Recettes'!G11))</f>
        <v/>
      </c>
      <c r="J11" s="32" t="n">
        <v>135</v>
      </c>
      <c r="K11" s="36">
        <f>IF(OR('Recettes'!I11="",'Recettes'!J11=""),"",'Recettes'!I11*'Recettes'!J11)</f>
        <v/>
      </c>
      <c r="L11" s="32" t="n">
        <v>55</v>
      </c>
      <c r="M11" s="32" t="n">
        <v>10</v>
      </c>
      <c r="N11" s="36">
        <f>IF('Recettes'!K11="","",SUM('Recettes'!K11:'Recettes'!M11))</f>
        <v/>
      </c>
      <c r="O11" s="37">
        <f>IF('Recettes'!F11="","",IFERROR(VLOOKUP('Recettes'!F11,'Paramètres &amp; instructions'!$A$5:$B$8,2,0),""))</f>
        <v/>
      </c>
      <c r="P11" s="36">
        <f>IF(OR('Recettes'!N11="",'Recettes'!O11=""),"",'Recettes'!N11*'Recettes'!O11)</f>
        <v/>
      </c>
      <c r="Q11" s="32" t="n">
        <v>55</v>
      </c>
      <c r="R11" s="32" t="n">
        <v>15</v>
      </c>
      <c r="S11" s="36">
        <f>IF('Recettes'!N11="","",'Recettes'!N11-IF('Recettes'!P11="",0,'Recettes'!P11)-IF('Recettes'!Q11="",0,'Recettes'!Q11)-IF('Recettes'!R11="",0,'Recettes'!R11))</f>
        <v/>
      </c>
      <c r="T11" s="4" t="inlineStr">
        <is>
          <t>Carte bancaire</t>
        </is>
      </c>
      <c r="U11" s="4" t="inlineStr">
        <is>
          <t>Encaissé</t>
        </is>
      </c>
      <c r="V11" s="15">
        <f>IF('Recettes'!G11="","",TEXT('Recettes'!G11,"mm/yyyy"))</f>
        <v/>
      </c>
      <c r="W11" s="5" t="inlineStr">
        <is>
          <t>Séjour balnéaire, 1 voyageur</t>
        </is>
      </c>
    </row>
    <row r="12">
      <c r="A12" s="4" t="inlineStr">
        <is>
          <t>RS-2026-009</t>
        </is>
      </c>
      <c r="B12" s="5" t="inlineStr">
        <is>
          <t>Appartement République</t>
        </is>
      </c>
      <c r="C12" s="5" t="inlineStr">
        <is>
          <t>12 rue de la République, 69002 Lyon</t>
        </is>
      </c>
      <c r="D12" s="4" t="inlineStr">
        <is>
          <t>Lyon</t>
        </is>
      </c>
      <c r="E12" s="5" t="inlineStr">
        <is>
          <t>Camille Durand</t>
        </is>
      </c>
      <c r="F12" s="4" t="inlineStr">
        <is>
          <t>Airbnb</t>
        </is>
      </c>
      <c r="G12" s="6" t="n">
        <v>46278</v>
      </c>
      <c r="H12" s="6" t="n">
        <v>46280</v>
      </c>
      <c r="I12" s="31">
        <f>IF(OR('Recettes'!G12="",'Recettes'!H12=""),"",MAX(0,'Recettes'!H12-'Recettes'!G12))</f>
        <v/>
      </c>
      <c r="J12" s="32" t="n">
        <v>120</v>
      </c>
      <c r="K12" s="33">
        <f>IF(OR('Recettes'!I12="",'Recettes'!J12=""),"",'Recettes'!I12*'Recettes'!J12)</f>
        <v/>
      </c>
      <c r="L12" s="32" t="n">
        <v>35</v>
      </c>
      <c r="M12" s="32" t="n">
        <v>3</v>
      </c>
      <c r="N12" s="33">
        <f>IF('Recettes'!K12="","",SUM('Recettes'!K12:'Recettes'!M12))</f>
        <v/>
      </c>
      <c r="O12" s="34">
        <f>IF('Recettes'!F12="","",IFERROR(VLOOKUP('Recettes'!F12,'Paramètres &amp; instructions'!$A$5:$B$8,2,0),""))</f>
        <v/>
      </c>
      <c r="P12" s="33">
        <f>IF(OR('Recettes'!N12="",'Recettes'!O12=""),"",'Recettes'!N12*'Recettes'!O12)</f>
        <v/>
      </c>
      <c r="Q12" s="32" t="n">
        <v>35</v>
      </c>
      <c r="R12" s="32" t="n">
        <v>0</v>
      </c>
      <c r="S12" s="33">
        <f>IF('Recettes'!N12="","",'Recettes'!N12-IF('Recettes'!P12="",0,'Recettes'!P12)-IF('Recettes'!Q12="",0,'Recettes'!Q12)-IF('Recettes'!R12="",0,'Recettes'!R12))</f>
        <v/>
      </c>
      <c r="T12" s="4" t="inlineStr">
        <is>
          <t>Virement</t>
        </is>
      </c>
      <c r="U12" s="4" t="inlineStr">
        <is>
          <t>À venir</t>
        </is>
      </c>
      <c r="V12" s="11">
        <f>IF('Recettes'!G12="","",TEXT('Recettes'!G12,"mm/yyyy"))</f>
        <v/>
      </c>
      <c r="W12" s="5" t="inlineStr">
        <is>
          <t>Réservation confirmée, 1 voyageur</t>
        </is>
      </c>
    </row>
    <row r="13">
      <c r="A13" s="4" t="n"/>
      <c r="B13" s="5" t="n"/>
      <c r="C13" s="5" t="n"/>
      <c r="D13" s="4" t="n"/>
      <c r="E13" s="5" t="n"/>
      <c r="F13" s="4" t="n"/>
      <c r="G13" s="6" t="n"/>
      <c r="H13" s="6" t="n"/>
      <c r="I13" s="35">
        <f>IF(OR('Recettes'!G13="",'Recettes'!H13=""),"",MAX(0,'Recettes'!H13-'Recettes'!G13))</f>
        <v/>
      </c>
      <c r="J13" s="32" t="n"/>
      <c r="K13" s="36">
        <f>IF(OR('Recettes'!I13="",'Recettes'!J13=""),"",'Recettes'!I13*'Recettes'!J13)</f>
        <v/>
      </c>
      <c r="L13" s="32" t="n"/>
      <c r="M13" s="32" t="n"/>
      <c r="N13" s="36">
        <f>IF('Recettes'!K13="","",SUM('Recettes'!K13:'Recettes'!M13))</f>
        <v/>
      </c>
      <c r="O13" s="37">
        <f>IF('Recettes'!F13="","",IFERROR(VLOOKUP('Recettes'!F13,'Paramètres &amp; instructions'!$A$5:$B$8,2,0),""))</f>
        <v/>
      </c>
      <c r="P13" s="36">
        <f>IF(OR('Recettes'!N13="",'Recettes'!O13=""),"",'Recettes'!N13*'Recettes'!O13)</f>
        <v/>
      </c>
      <c r="Q13" s="32" t="n"/>
      <c r="R13" s="32" t="n"/>
      <c r="S13" s="36">
        <f>IF('Recettes'!N13="","",'Recettes'!N13-IF('Recettes'!P13="",0,'Recettes'!P13)-IF('Recettes'!Q13="",0,'Recettes'!Q13)-IF('Recettes'!R13="",0,'Recettes'!R13))</f>
        <v/>
      </c>
      <c r="T13" s="4" t="n"/>
      <c r="U13" s="4" t="n"/>
      <c r="V13" s="15">
        <f>IF('Recettes'!G13="","",TEXT('Recettes'!G13,"mm/yyyy"))</f>
        <v/>
      </c>
      <c r="W13" s="5" t="n"/>
    </row>
    <row r="14">
      <c r="A14" s="4" t="n"/>
      <c r="B14" s="5" t="n"/>
      <c r="C14" s="5" t="n"/>
      <c r="D14" s="4" t="n"/>
      <c r="E14" s="5" t="n"/>
      <c r="F14" s="4" t="n"/>
      <c r="G14" s="6" t="n"/>
      <c r="H14" s="6" t="n"/>
      <c r="I14" s="31">
        <f>IF(OR('Recettes'!G14="",'Recettes'!H14=""),"",MAX(0,'Recettes'!H14-'Recettes'!G14))</f>
        <v/>
      </c>
      <c r="J14" s="32" t="n"/>
      <c r="K14" s="33">
        <f>IF(OR('Recettes'!I14="",'Recettes'!J14=""),"",'Recettes'!I14*'Recettes'!J14)</f>
        <v/>
      </c>
      <c r="L14" s="32" t="n"/>
      <c r="M14" s="32" t="n"/>
      <c r="N14" s="33">
        <f>IF('Recettes'!K14="","",SUM('Recettes'!K14:'Recettes'!M14))</f>
        <v/>
      </c>
      <c r="O14" s="34">
        <f>IF('Recettes'!F14="","",IFERROR(VLOOKUP('Recettes'!F14,'Paramètres &amp; instructions'!$A$5:$B$8,2,0),""))</f>
        <v/>
      </c>
      <c r="P14" s="33">
        <f>IF(OR('Recettes'!N14="",'Recettes'!O14=""),"",'Recettes'!N14*'Recettes'!O14)</f>
        <v/>
      </c>
      <c r="Q14" s="32" t="n"/>
      <c r="R14" s="32" t="n"/>
      <c r="S14" s="33">
        <f>IF('Recettes'!N14="","",'Recettes'!N14-IF('Recettes'!P14="",0,'Recettes'!P14)-IF('Recettes'!Q14="",0,'Recettes'!Q14)-IF('Recettes'!R14="",0,'Recettes'!R14))</f>
        <v/>
      </c>
      <c r="T14" s="4" t="n"/>
      <c r="U14" s="4" t="n"/>
      <c r="V14" s="11">
        <f>IF('Recettes'!G14="","",TEXT('Recettes'!G14,"mm/yyyy"))</f>
        <v/>
      </c>
      <c r="W14" s="5" t="n"/>
    </row>
    <row r="15">
      <c r="A15" s="4" t="n"/>
      <c r="B15" s="5" t="n"/>
      <c r="C15" s="5" t="n"/>
      <c r="D15" s="4" t="n"/>
      <c r="E15" s="5" t="n"/>
      <c r="F15" s="4" t="n"/>
      <c r="G15" s="6" t="n"/>
      <c r="H15" s="6" t="n"/>
      <c r="I15" s="35">
        <f>IF(OR('Recettes'!G15="",'Recettes'!H15=""),"",MAX(0,'Recettes'!H15-'Recettes'!G15))</f>
        <v/>
      </c>
      <c r="J15" s="32" t="n"/>
      <c r="K15" s="36">
        <f>IF(OR('Recettes'!I15="",'Recettes'!J15=""),"",'Recettes'!I15*'Recettes'!J15)</f>
        <v/>
      </c>
      <c r="L15" s="32" t="n"/>
      <c r="M15" s="32" t="n"/>
      <c r="N15" s="36">
        <f>IF('Recettes'!K15="","",SUM('Recettes'!K15:'Recettes'!M15))</f>
        <v/>
      </c>
      <c r="O15" s="37">
        <f>IF('Recettes'!F15="","",IFERROR(VLOOKUP('Recettes'!F15,'Paramètres &amp; instructions'!$A$5:$B$8,2,0),""))</f>
        <v/>
      </c>
      <c r="P15" s="36">
        <f>IF(OR('Recettes'!N15="",'Recettes'!O15=""),"",'Recettes'!N15*'Recettes'!O15)</f>
        <v/>
      </c>
      <c r="Q15" s="32" t="n"/>
      <c r="R15" s="32" t="n"/>
      <c r="S15" s="36">
        <f>IF('Recettes'!N15="","",'Recettes'!N15-IF('Recettes'!P15="",0,'Recettes'!P15)-IF('Recettes'!Q15="",0,'Recettes'!Q15)-IF('Recettes'!R15="",0,'Recettes'!R15))</f>
        <v/>
      </c>
      <c r="T15" s="4" t="n"/>
      <c r="U15" s="4" t="n"/>
      <c r="V15" s="15">
        <f>IF('Recettes'!G15="","",TEXT('Recettes'!G15,"mm/yyyy"))</f>
        <v/>
      </c>
      <c r="W15" s="5" t="n"/>
    </row>
    <row r="16">
      <c r="A16" s="4" t="n"/>
      <c r="B16" s="5" t="n"/>
      <c r="C16" s="5" t="n"/>
      <c r="D16" s="4" t="n"/>
      <c r="E16" s="5" t="n"/>
      <c r="F16" s="4" t="n"/>
      <c r="G16" s="6" t="n"/>
      <c r="H16" s="6" t="n"/>
      <c r="I16" s="31">
        <f>IF(OR('Recettes'!G16="",'Recettes'!H16=""),"",MAX(0,'Recettes'!H16-'Recettes'!G16))</f>
        <v/>
      </c>
      <c r="J16" s="32" t="n"/>
      <c r="K16" s="33">
        <f>IF(OR('Recettes'!I16="",'Recettes'!J16=""),"",'Recettes'!I16*'Recettes'!J16)</f>
        <v/>
      </c>
      <c r="L16" s="32" t="n"/>
      <c r="M16" s="32" t="n"/>
      <c r="N16" s="33">
        <f>IF('Recettes'!K16="","",SUM('Recettes'!K16:'Recettes'!M16))</f>
        <v/>
      </c>
      <c r="O16" s="34">
        <f>IF('Recettes'!F16="","",IFERROR(VLOOKUP('Recettes'!F16,'Paramètres &amp; instructions'!$A$5:$B$8,2,0),""))</f>
        <v/>
      </c>
      <c r="P16" s="33">
        <f>IF(OR('Recettes'!N16="",'Recettes'!O16=""),"",'Recettes'!N16*'Recettes'!O16)</f>
        <v/>
      </c>
      <c r="Q16" s="32" t="n"/>
      <c r="R16" s="32" t="n"/>
      <c r="S16" s="33">
        <f>IF('Recettes'!N16="","",'Recettes'!N16-IF('Recettes'!P16="",0,'Recettes'!P16)-IF('Recettes'!Q16="",0,'Recettes'!Q16)-IF('Recettes'!R16="",0,'Recettes'!R16))</f>
        <v/>
      </c>
      <c r="T16" s="4" t="n"/>
      <c r="U16" s="4" t="n"/>
      <c r="V16" s="11">
        <f>IF('Recettes'!G16="","",TEXT('Recettes'!G16,"mm/yyyy"))</f>
        <v/>
      </c>
      <c r="W16" s="5" t="n"/>
    </row>
    <row r="17">
      <c r="A17" s="4" t="n"/>
      <c r="B17" s="5" t="n"/>
      <c r="C17" s="5" t="n"/>
      <c r="D17" s="4" t="n"/>
      <c r="E17" s="5" t="n"/>
      <c r="F17" s="4" t="n"/>
      <c r="G17" s="6" t="n"/>
      <c r="H17" s="6" t="n"/>
      <c r="I17" s="35">
        <f>IF(OR('Recettes'!G17="",'Recettes'!H17=""),"",MAX(0,'Recettes'!H17-'Recettes'!G17))</f>
        <v/>
      </c>
      <c r="J17" s="32" t="n"/>
      <c r="K17" s="36">
        <f>IF(OR('Recettes'!I17="",'Recettes'!J17=""),"",'Recettes'!I17*'Recettes'!J17)</f>
        <v/>
      </c>
      <c r="L17" s="32" t="n"/>
      <c r="M17" s="32" t="n"/>
      <c r="N17" s="36">
        <f>IF('Recettes'!K17="","",SUM('Recettes'!K17:'Recettes'!M17))</f>
        <v/>
      </c>
      <c r="O17" s="37">
        <f>IF('Recettes'!F17="","",IFERROR(VLOOKUP('Recettes'!F17,'Paramètres &amp; instructions'!$A$5:$B$8,2,0),""))</f>
        <v/>
      </c>
      <c r="P17" s="36">
        <f>IF(OR('Recettes'!N17="",'Recettes'!O17=""),"",'Recettes'!N17*'Recettes'!O17)</f>
        <v/>
      </c>
      <c r="Q17" s="32" t="n"/>
      <c r="R17" s="32" t="n"/>
      <c r="S17" s="36">
        <f>IF('Recettes'!N17="","",'Recettes'!N17-IF('Recettes'!P17="",0,'Recettes'!P17)-IF('Recettes'!Q17="",0,'Recettes'!Q17)-IF('Recettes'!R17="",0,'Recettes'!R17))</f>
        <v/>
      </c>
      <c r="T17" s="4" t="n"/>
      <c r="U17" s="4" t="n"/>
      <c r="V17" s="15">
        <f>IF('Recettes'!G17="","",TEXT('Recettes'!G17,"mm/yyyy"))</f>
        <v/>
      </c>
      <c r="W17" s="5" t="n"/>
    </row>
    <row r="18">
      <c r="A18" s="4" t="n"/>
      <c r="B18" s="5" t="n"/>
      <c r="C18" s="5" t="n"/>
      <c r="D18" s="4" t="n"/>
      <c r="E18" s="5" t="n"/>
      <c r="F18" s="4" t="n"/>
      <c r="G18" s="6" t="n"/>
      <c r="H18" s="6" t="n"/>
      <c r="I18" s="31">
        <f>IF(OR('Recettes'!G18="",'Recettes'!H18=""),"",MAX(0,'Recettes'!H18-'Recettes'!G18))</f>
        <v/>
      </c>
      <c r="J18" s="32" t="n"/>
      <c r="K18" s="33">
        <f>IF(OR('Recettes'!I18="",'Recettes'!J18=""),"",'Recettes'!I18*'Recettes'!J18)</f>
        <v/>
      </c>
      <c r="L18" s="32" t="n"/>
      <c r="M18" s="32" t="n"/>
      <c r="N18" s="33">
        <f>IF('Recettes'!K18="","",SUM('Recettes'!K18:'Recettes'!M18))</f>
        <v/>
      </c>
      <c r="O18" s="34">
        <f>IF('Recettes'!F18="","",IFERROR(VLOOKUP('Recettes'!F18,'Paramètres &amp; instructions'!$A$5:$B$8,2,0),""))</f>
        <v/>
      </c>
      <c r="P18" s="33">
        <f>IF(OR('Recettes'!N18="",'Recettes'!O18=""),"",'Recettes'!N18*'Recettes'!O18)</f>
        <v/>
      </c>
      <c r="Q18" s="32" t="n"/>
      <c r="R18" s="32" t="n"/>
      <c r="S18" s="33">
        <f>IF('Recettes'!N18="","",'Recettes'!N18-IF('Recettes'!P18="",0,'Recettes'!P18)-IF('Recettes'!Q18="",0,'Recettes'!Q18)-IF('Recettes'!R18="",0,'Recettes'!R18))</f>
        <v/>
      </c>
      <c r="T18" s="4" t="n"/>
      <c r="U18" s="4" t="n"/>
      <c r="V18" s="11">
        <f>IF('Recettes'!G18="","",TEXT('Recettes'!G18,"mm/yyyy"))</f>
        <v/>
      </c>
      <c r="W18" s="5" t="n"/>
    </row>
    <row r="19">
      <c r="A19" s="4" t="n"/>
      <c r="B19" s="5" t="n"/>
      <c r="C19" s="5" t="n"/>
      <c r="D19" s="4" t="n"/>
      <c r="E19" s="5" t="n"/>
      <c r="F19" s="4" t="n"/>
      <c r="G19" s="6" t="n"/>
      <c r="H19" s="6" t="n"/>
      <c r="I19" s="35">
        <f>IF(OR('Recettes'!G19="",'Recettes'!H19=""),"",MAX(0,'Recettes'!H19-'Recettes'!G19))</f>
        <v/>
      </c>
      <c r="J19" s="32" t="n"/>
      <c r="K19" s="36">
        <f>IF(OR('Recettes'!I19="",'Recettes'!J19=""),"",'Recettes'!I19*'Recettes'!J19)</f>
        <v/>
      </c>
      <c r="L19" s="32" t="n"/>
      <c r="M19" s="32" t="n"/>
      <c r="N19" s="36">
        <f>IF('Recettes'!K19="","",SUM('Recettes'!K19:'Recettes'!M19))</f>
        <v/>
      </c>
      <c r="O19" s="37">
        <f>IF('Recettes'!F19="","",IFERROR(VLOOKUP('Recettes'!F19,'Paramètres &amp; instructions'!$A$5:$B$8,2,0),""))</f>
        <v/>
      </c>
      <c r="P19" s="36">
        <f>IF(OR('Recettes'!N19="",'Recettes'!O19=""),"",'Recettes'!N19*'Recettes'!O19)</f>
        <v/>
      </c>
      <c r="Q19" s="32" t="n"/>
      <c r="R19" s="32" t="n"/>
      <c r="S19" s="36">
        <f>IF('Recettes'!N19="","",'Recettes'!N19-IF('Recettes'!P19="",0,'Recettes'!P19)-IF('Recettes'!Q19="",0,'Recettes'!Q19)-IF('Recettes'!R19="",0,'Recettes'!R19))</f>
        <v/>
      </c>
      <c r="T19" s="4" t="n"/>
      <c r="U19" s="4" t="n"/>
      <c r="V19" s="15">
        <f>IF('Recettes'!G19="","",TEXT('Recettes'!G19,"mm/yyyy"))</f>
        <v/>
      </c>
      <c r="W19" s="5" t="n"/>
    </row>
    <row r="20">
      <c r="A20" s="4" t="n"/>
      <c r="B20" s="5" t="n"/>
      <c r="C20" s="5" t="n"/>
      <c r="D20" s="4" t="n"/>
      <c r="E20" s="5" t="n"/>
      <c r="F20" s="4" t="n"/>
      <c r="G20" s="6" t="n"/>
      <c r="H20" s="6" t="n"/>
      <c r="I20" s="31">
        <f>IF(OR('Recettes'!G20="",'Recettes'!H20=""),"",MAX(0,'Recettes'!H20-'Recettes'!G20))</f>
        <v/>
      </c>
      <c r="J20" s="32" t="n"/>
      <c r="K20" s="33">
        <f>IF(OR('Recettes'!I20="",'Recettes'!J20=""),"",'Recettes'!I20*'Recettes'!J20)</f>
        <v/>
      </c>
      <c r="L20" s="32" t="n"/>
      <c r="M20" s="32" t="n"/>
      <c r="N20" s="33">
        <f>IF('Recettes'!K20="","",SUM('Recettes'!K20:'Recettes'!M20))</f>
        <v/>
      </c>
      <c r="O20" s="34">
        <f>IF('Recettes'!F20="","",IFERROR(VLOOKUP('Recettes'!F20,'Paramètres &amp; instructions'!$A$5:$B$8,2,0),""))</f>
        <v/>
      </c>
      <c r="P20" s="33">
        <f>IF(OR('Recettes'!N20="",'Recettes'!O20=""),"",'Recettes'!N20*'Recettes'!O20)</f>
        <v/>
      </c>
      <c r="Q20" s="32" t="n"/>
      <c r="R20" s="32" t="n"/>
      <c r="S20" s="33">
        <f>IF('Recettes'!N20="","",'Recettes'!N20-IF('Recettes'!P20="",0,'Recettes'!P20)-IF('Recettes'!Q20="",0,'Recettes'!Q20)-IF('Recettes'!R20="",0,'Recettes'!R20))</f>
        <v/>
      </c>
      <c r="T20" s="4" t="n"/>
      <c r="U20" s="4" t="n"/>
      <c r="V20" s="11">
        <f>IF('Recettes'!G20="","",TEXT('Recettes'!G20,"mm/yyyy"))</f>
        <v/>
      </c>
      <c r="W20" s="5" t="n"/>
    </row>
    <row r="21">
      <c r="A21" s="4" t="n"/>
      <c r="B21" s="5" t="n"/>
      <c r="C21" s="5" t="n"/>
      <c r="D21" s="4" t="n"/>
      <c r="E21" s="5" t="n"/>
      <c r="F21" s="4" t="n"/>
      <c r="G21" s="6" t="n"/>
      <c r="H21" s="6" t="n"/>
      <c r="I21" s="35">
        <f>IF(OR('Recettes'!G21="",'Recettes'!H21=""),"",MAX(0,'Recettes'!H21-'Recettes'!G21))</f>
        <v/>
      </c>
      <c r="J21" s="32" t="n"/>
      <c r="K21" s="36">
        <f>IF(OR('Recettes'!I21="",'Recettes'!J21=""),"",'Recettes'!I21*'Recettes'!J21)</f>
        <v/>
      </c>
      <c r="L21" s="32" t="n"/>
      <c r="M21" s="32" t="n"/>
      <c r="N21" s="36">
        <f>IF('Recettes'!K21="","",SUM('Recettes'!K21:'Recettes'!M21))</f>
        <v/>
      </c>
      <c r="O21" s="37">
        <f>IF('Recettes'!F21="","",IFERROR(VLOOKUP('Recettes'!F21,'Paramètres &amp; instructions'!$A$5:$B$8,2,0),""))</f>
        <v/>
      </c>
      <c r="P21" s="36">
        <f>IF(OR('Recettes'!N21="",'Recettes'!O21=""),"",'Recettes'!N21*'Recettes'!O21)</f>
        <v/>
      </c>
      <c r="Q21" s="32" t="n"/>
      <c r="R21" s="32" t="n"/>
      <c r="S21" s="36">
        <f>IF('Recettes'!N21="","",'Recettes'!N21-IF('Recettes'!P21="",0,'Recettes'!P21)-IF('Recettes'!Q21="",0,'Recettes'!Q21)-IF('Recettes'!R21="",0,'Recettes'!R21))</f>
        <v/>
      </c>
      <c r="T21" s="4" t="n"/>
      <c r="U21" s="4" t="n"/>
      <c r="V21" s="15">
        <f>IF('Recettes'!G21="","",TEXT('Recettes'!G21,"mm/yyyy"))</f>
        <v/>
      </c>
      <c r="W21" s="5" t="n"/>
    </row>
    <row r="22">
      <c r="A22" s="4" t="n"/>
      <c r="B22" s="5" t="n"/>
      <c r="C22" s="5" t="n"/>
      <c r="D22" s="4" t="n"/>
      <c r="E22" s="5" t="n"/>
      <c r="F22" s="4" t="n"/>
      <c r="G22" s="6" t="n"/>
      <c r="H22" s="6" t="n"/>
      <c r="I22" s="31">
        <f>IF(OR('Recettes'!G22="",'Recettes'!H22=""),"",MAX(0,'Recettes'!H22-'Recettes'!G22))</f>
        <v/>
      </c>
      <c r="J22" s="32" t="n"/>
      <c r="K22" s="33">
        <f>IF(OR('Recettes'!I22="",'Recettes'!J22=""),"",'Recettes'!I22*'Recettes'!J22)</f>
        <v/>
      </c>
      <c r="L22" s="32" t="n"/>
      <c r="M22" s="32" t="n"/>
      <c r="N22" s="33">
        <f>IF('Recettes'!K22="","",SUM('Recettes'!K22:'Recettes'!M22))</f>
        <v/>
      </c>
      <c r="O22" s="34">
        <f>IF('Recettes'!F22="","",IFERROR(VLOOKUP('Recettes'!F22,'Paramètres &amp; instructions'!$A$5:$B$8,2,0),""))</f>
        <v/>
      </c>
      <c r="P22" s="33">
        <f>IF(OR('Recettes'!N22="",'Recettes'!O22=""),"",'Recettes'!N22*'Recettes'!O22)</f>
        <v/>
      </c>
      <c r="Q22" s="32" t="n"/>
      <c r="R22" s="32" t="n"/>
      <c r="S22" s="33">
        <f>IF('Recettes'!N22="","",'Recettes'!N22-IF('Recettes'!P22="",0,'Recettes'!P22)-IF('Recettes'!Q22="",0,'Recettes'!Q22)-IF('Recettes'!R22="",0,'Recettes'!R22))</f>
        <v/>
      </c>
      <c r="T22" s="4" t="n"/>
      <c r="U22" s="4" t="n"/>
      <c r="V22" s="11">
        <f>IF('Recettes'!G22="","",TEXT('Recettes'!G22,"mm/yyyy"))</f>
        <v/>
      </c>
      <c r="W22" s="5" t="n"/>
    </row>
    <row r="23">
      <c r="A23" s="4" t="n"/>
      <c r="B23" s="5" t="n"/>
      <c r="C23" s="5" t="n"/>
      <c r="D23" s="4" t="n"/>
      <c r="E23" s="5" t="n"/>
      <c r="F23" s="4" t="n"/>
      <c r="G23" s="6" t="n"/>
      <c r="H23" s="6" t="n"/>
      <c r="I23" s="35">
        <f>IF(OR('Recettes'!G23="",'Recettes'!H23=""),"",MAX(0,'Recettes'!H23-'Recettes'!G23))</f>
        <v/>
      </c>
      <c r="J23" s="32" t="n"/>
      <c r="K23" s="36">
        <f>IF(OR('Recettes'!I23="",'Recettes'!J23=""),"",'Recettes'!I23*'Recettes'!J23)</f>
        <v/>
      </c>
      <c r="L23" s="32" t="n"/>
      <c r="M23" s="32" t="n"/>
      <c r="N23" s="36">
        <f>IF('Recettes'!K23="","",SUM('Recettes'!K23:'Recettes'!M23))</f>
        <v/>
      </c>
      <c r="O23" s="37">
        <f>IF('Recettes'!F23="","",IFERROR(VLOOKUP('Recettes'!F23,'Paramètres &amp; instructions'!$A$5:$B$8,2,0),""))</f>
        <v/>
      </c>
      <c r="P23" s="36">
        <f>IF(OR('Recettes'!N23="",'Recettes'!O23=""),"",'Recettes'!N23*'Recettes'!O23)</f>
        <v/>
      </c>
      <c r="Q23" s="32" t="n"/>
      <c r="R23" s="32" t="n"/>
      <c r="S23" s="36">
        <f>IF('Recettes'!N23="","",'Recettes'!N23-IF('Recettes'!P23="",0,'Recettes'!P23)-IF('Recettes'!Q23="",0,'Recettes'!Q23)-IF('Recettes'!R23="",0,'Recettes'!R23))</f>
        <v/>
      </c>
      <c r="T23" s="4" t="n"/>
      <c r="U23" s="4" t="n"/>
      <c r="V23" s="15">
        <f>IF('Recettes'!G23="","",TEXT('Recettes'!G23,"mm/yyyy"))</f>
        <v/>
      </c>
      <c r="W23" s="5" t="n"/>
    </row>
    <row r="24">
      <c r="A24" s="4" t="n"/>
      <c r="B24" s="5" t="n"/>
      <c r="C24" s="5" t="n"/>
      <c r="D24" s="4" t="n"/>
      <c r="E24" s="5" t="n"/>
      <c r="F24" s="4" t="n"/>
      <c r="G24" s="6" t="n"/>
      <c r="H24" s="6" t="n"/>
      <c r="I24" s="31">
        <f>IF(OR('Recettes'!G24="",'Recettes'!H24=""),"",MAX(0,'Recettes'!H24-'Recettes'!G24))</f>
        <v/>
      </c>
      <c r="J24" s="32" t="n"/>
      <c r="K24" s="33">
        <f>IF(OR('Recettes'!I24="",'Recettes'!J24=""),"",'Recettes'!I24*'Recettes'!J24)</f>
        <v/>
      </c>
      <c r="L24" s="32" t="n"/>
      <c r="M24" s="32" t="n"/>
      <c r="N24" s="33">
        <f>IF('Recettes'!K24="","",SUM('Recettes'!K24:'Recettes'!M24))</f>
        <v/>
      </c>
      <c r="O24" s="34">
        <f>IF('Recettes'!F24="","",IFERROR(VLOOKUP('Recettes'!F24,'Paramètres &amp; instructions'!$A$5:$B$8,2,0),""))</f>
        <v/>
      </c>
      <c r="P24" s="33">
        <f>IF(OR('Recettes'!N24="",'Recettes'!O24=""),"",'Recettes'!N24*'Recettes'!O24)</f>
        <v/>
      </c>
      <c r="Q24" s="32" t="n"/>
      <c r="R24" s="32" t="n"/>
      <c r="S24" s="33">
        <f>IF('Recettes'!N24="","",'Recettes'!N24-IF('Recettes'!P24="",0,'Recettes'!P24)-IF('Recettes'!Q24="",0,'Recettes'!Q24)-IF('Recettes'!R24="",0,'Recettes'!R24))</f>
        <v/>
      </c>
      <c r="T24" s="4" t="n"/>
      <c r="U24" s="4" t="n"/>
      <c r="V24" s="11">
        <f>IF('Recettes'!G24="","",TEXT('Recettes'!G24,"mm/yyyy"))</f>
        <v/>
      </c>
      <c r="W24" s="5" t="n"/>
    </row>
    <row r="25">
      <c r="A25" s="4" t="n"/>
      <c r="B25" s="5" t="n"/>
      <c r="C25" s="5" t="n"/>
      <c r="D25" s="4" t="n"/>
      <c r="E25" s="5" t="n"/>
      <c r="F25" s="4" t="n"/>
      <c r="G25" s="6" t="n"/>
      <c r="H25" s="6" t="n"/>
      <c r="I25" s="35">
        <f>IF(OR('Recettes'!G25="",'Recettes'!H25=""),"",MAX(0,'Recettes'!H25-'Recettes'!G25))</f>
        <v/>
      </c>
      <c r="J25" s="32" t="n"/>
      <c r="K25" s="36">
        <f>IF(OR('Recettes'!I25="",'Recettes'!J25=""),"",'Recettes'!I25*'Recettes'!J25)</f>
        <v/>
      </c>
      <c r="L25" s="32" t="n"/>
      <c r="M25" s="32" t="n"/>
      <c r="N25" s="36">
        <f>IF('Recettes'!K25="","",SUM('Recettes'!K25:'Recettes'!M25))</f>
        <v/>
      </c>
      <c r="O25" s="37">
        <f>IF('Recettes'!F25="","",IFERROR(VLOOKUP('Recettes'!F25,'Paramètres &amp; instructions'!$A$5:$B$8,2,0),""))</f>
        <v/>
      </c>
      <c r="P25" s="36">
        <f>IF(OR('Recettes'!N25="",'Recettes'!O25=""),"",'Recettes'!N25*'Recettes'!O25)</f>
        <v/>
      </c>
      <c r="Q25" s="32" t="n"/>
      <c r="R25" s="32" t="n"/>
      <c r="S25" s="36">
        <f>IF('Recettes'!N25="","",'Recettes'!N25-IF('Recettes'!P25="",0,'Recettes'!P25)-IF('Recettes'!Q25="",0,'Recettes'!Q25)-IF('Recettes'!R25="",0,'Recettes'!R25))</f>
        <v/>
      </c>
      <c r="T25" s="4" t="n"/>
      <c r="U25" s="4" t="n"/>
      <c r="V25" s="15">
        <f>IF('Recettes'!G25="","",TEXT('Recettes'!G25,"mm/yyyy"))</f>
        <v/>
      </c>
      <c r="W25" s="5" t="n"/>
    </row>
    <row r="26">
      <c r="A26" s="4" t="n"/>
      <c r="B26" s="5" t="n"/>
      <c r="C26" s="5" t="n"/>
      <c r="D26" s="4" t="n"/>
      <c r="E26" s="5" t="n"/>
      <c r="F26" s="4" t="n"/>
      <c r="G26" s="6" t="n"/>
      <c r="H26" s="6" t="n"/>
      <c r="I26" s="31">
        <f>IF(OR('Recettes'!G26="",'Recettes'!H26=""),"",MAX(0,'Recettes'!H26-'Recettes'!G26))</f>
        <v/>
      </c>
      <c r="J26" s="32" t="n"/>
      <c r="K26" s="33">
        <f>IF(OR('Recettes'!I26="",'Recettes'!J26=""),"",'Recettes'!I26*'Recettes'!J26)</f>
        <v/>
      </c>
      <c r="L26" s="32" t="n"/>
      <c r="M26" s="32" t="n"/>
      <c r="N26" s="33">
        <f>IF('Recettes'!K26="","",SUM('Recettes'!K26:'Recettes'!M26))</f>
        <v/>
      </c>
      <c r="O26" s="34">
        <f>IF('Recettes'!F26="","",IFERROR(VLOOKUP('Recettes'!F26,'Paramètres &amp; instructions'!$A$5:$B$8,2,0),""))</f>
        <v/>
      </c>
      <c r="P26" s="33">
        <f>IF(OR('Recettes'!N26="",'Recettes'!O26=""),"",'Recettes'!N26*'Recettes'!O26)</f>
        <v/>
      </c>
      <c r="Q26" s="32" t="n"/>
      <c r="R26" s="32" t="n"/>
      <c r="S26" s="33">
        <f>IF('Recettes'!N26="","",'Recettes'!N26-IF('Recettes'!P26="",0,'Recettes'!P26)-IF('Recettes'!Q26="",0,'Recettes'!Q26)-IF('Recettes'!R26="",0,'Recettes'!R26))</f>
        <v/>
      </c>
      <c r="T26" s="4" t="n"/>
      <c r="U26" s="4" t="n"/>
      <c r="V26" s="11">
        <f>IF('Recettes'!G26="","",TEXT('Recettes'!G26,"mm/yyyy"))</f>
        <v/>
      </c>
      <c r="W26" s="5" t="n"/>
    </row>
    <row r="27">
      <c r="A27" s="4" t="n"/>
      <c r="B27" s="5" t="n"/>
      <c r="C27" s="5" t="n"/>
      <c r="D27" s="4" t="n"/>
      <c r="E27" s="5" t="n"/>
      <c r="F27" s="4" t="n"/>
      <c r="G27" s="6" t="n"/>
      <c r="H27" s="6" t="n"/>
      <c r="I27" s="35">
        <f>IF(OR('Recettes'!G27="",'Recettes'!H27=""),"",MAX(0,'Recettes'!H27-'Recettes'!G27))</f>
        <v/>
      </c>
      <c r="J27" s="32" t="n"/>
      <c r="K27" s="36">
        <f>IF(OR('Recettes'!I27="",'Recettes'!J27=""),"",'Recettes'!I27*'Recettes'!J27)</f>
        <v/>
      </c>
      <c r="L27" s="32" t="n"/>
      <c r="M27" s="32" t="n"/>
      <c r="N27" s="36">
        <f>IF('Recettes'!K27="","",SUM('Recettes'!K27:'Recettes'!M27))</f>
        <v/>
      </c>
      <c r="O27" s="37">
        <f>IF('Recettes'!F27="","",IFERROR(VLOOKUP('Recettes'!F27,'Paramètres &amp; instructions'!$A$5:$B$8,2,0),""))</f>
        <v/>
      </c>
      <c r="P27" s="36">
        <f>IF(OR('Recettes'!N27="",'Recettes'!O27=""),"",'Recettes'!N27*'Recettes'!O27)</f>
        <v/>
      </c>
      <c r="Q27" s="32" t="n"/>
      <c r="R27" s="32" t="n"/>
      <c r="S27" s="36">
        <f>IF('Recettes'!N27="","",'Recettes'!N27-IF('Recettes'!P27="",0,'Recettes'!P27)-IF('Recettes'!Q27="",0,'Recettes'!Q27)-IF('Recettes'!R27="",0,'Recettes'!R27))</f>
        <v/>
      </c>
      <c r="T27" s="4" t="n"/>
      <c r="U27" s="4" t="n"/>
      <c r="V27" s="15">
        <f>IF('Recettes'!G27="","",TEXT('Recettes'!G27,"mm/yyyy"))</f>
        <v/>
      </c>
      <c r="W27" s="5" t="n"/>
    </row>
    <row r="28">
      <c r="A28" s="4" t="n"/>
      <c r="B28" s="5" t="n"/>
      <c r="C28" s="5" t="n"/>
      <c r="D28" s="4" t="n"/>
      <c r="E28" s="5" t="n"/>
      <c r="F28" s="4" t="n"/>
      <c r="G28" s="6" t="n"/>
      <c r="H28" s="6" t="n"/>
      <c r="I28" s="31">
        <f>IF(OR('Recettes'!G28="",'Recettes'!H28=""),"",MAX(0,'Recettes'!H28-'Recettes'!G28))</f>
        <v/>
      </c>
      <c r="J28" s="32" t="n"/>
      <c r="K28" s="33">
        <f>IF(OR('Recettes'!I28="",'Recettes'!J28=""),"",'Recettes'!I28*'Recettes'!J28)</f>
        <v/>
      </c>
      <c r="L28" s="32" t="n"/>
      <c r="M28" s="32" t="n"/>
      <c r="N28" s="33">
        <f>IF('Recettes'!K28="","",SUM('Recettes'!K28:'Recettes'!M28))</f>
        <v/>
      </c>
      <c r="O28" s="34">
        <f>IF('Recettes'!F28="","",IFERROR(VLOOKUP('Recettes'!F28,'Paramètres &amp; instructions'!$A$5:$B$8,2,0),""))</f>
        <v/>
      </c>
      <c r="P28" s="33">
        <f>IF(OR('Recettes'!N28="",'Recettes'!O28=""),"",'Recettes'!N28*'Recettes'!O28)</f>
        <v/>
      </c>
      <c r="Q28" s="32" t="n"/>
      <c r="R28" s="32" t="n"/>
      <c r="S28" s="33">
        <f>IF('Recettes'!N28="","",'Recettes'!N28-IF('Recettes'!P28="",0,'Recettes'!P28)-IF('Recettes'!Q28="",0,'Recettes'!Q28)-IF('Recettes'!R28="",0,'Recettes'!R28))</f>
        <v/>
      </c>
      <c r="T28" s="4" t="n"/>
      <c r="U28" s="4" t="n"/>
      <c r="V28" s="11">
        <f>IF('Recettes'!G28="","",TEXT('Recettes'!G28,"mm/yyyy"))</f>
        <v/>
      </c>
      <c r="W28" s="5" t="n"/>
    </row>
    <row r="29">
      <c r="A29" s="4" t="n"/>
      <c r="B29" s="5" t="n"/>
      <c r="C29" s="5" t="n"/>
      <c r="D29" s="4" t="n"/>
      <c r="E29" s="5" t="n"/>
      <c r="F29" s="4" t="n"/>
      <c r="G29" s="6" t="n"/>
      <c r="H29" s="6" t="n"/>
      <c r="I29" s="35">
        <f>IF(OR('Recettes'!G29="",'Recettes'!H29=""),"",MAX(0,'Recettes'!H29-'Recettes'!G29))</f>
        <v/>
      </c>
      <c r="J29" s="32" t="n"/>
      <c r="K29" s="36">
        <f>IF(OR('Recettes'!I29="",'Recettes'!J29=""),"",'Recettes'!I29*'Recettes'!J29)</f>
        <v/>
      </c>
      <c r="L29" s="32" t="n"/>
      <c r="M29" s="32" t="n"/>
      <c r="N29" s="36">
        <f>IF('Recettes'!K29="","",SUM('Recettes'!K29:'Recettes'!M29))</f>
        <v/>
      </c>
      <c r="O29" s="37">
        <f>IF('Recettes'!F29="","",IFERROR(VLOOKUP('Recettes'!F29,'Paramètres &amp; instructions'!$A$5:$B$8,2,0),""))</f>
        <v/>
      </c>
      <c r="P29" s="36">
        <f>IF(OR('Recettes'!N29="",'Recettes'!O29=""),"",'Recettes'!N29*'Recettes'!O29)</f>
        <v/>
      </c>
      <c r="Q29" s="32" t="n"/>
      <c r="R29" s="32" t="n"/>
      <c r="S29" s="36">
        <f>IF('Recettes'!N29="","",'Recettes'!N29-IF('Recettes'!P29="",0,'Recettes'!P29)-IF('Recettes'!Q29="",0,'Recettes'!Q29)-IF('Recettes'!R29="",0,'Recettes'!R29))</f>
        <v/>
      </c>
      <c r="T29" s="4" t="n"/>
      <c r="U29" s="4" t="n"/>
      <c r="V29" s="15">
        <f>IF('Recettes'!G29="","",TEXT('Recettes'!G29,"mm/yyyy"))</f>
        <v/>
      </c>
      <c r="W29" s="5" t="n"/>
    </row>
    <row r="30">
      <c r="A30" s="4" t="n"/>
      <c r="B30" s="5" t="n"/>
      <c r="C30" s="5" t="n"/>
      <c r="D30" s="4" t="n"/>
      <c r="E30" s="5" t="n"/>
      <c r="F30" s="4" t="n"/>
      <c r="G30" s="6" t="n"/>
      <c r="H30" s="6" t="n"/>
      <c r="I30" s="31">
        <f>IF(OR('Recettes'!G30="",'Recettes'!H30=""),"",MAX(0,'Recettes'!H30-'Recettes'!G30))</f>
        <v/>
      </c>
      <c r="J30" s="32" t="n"/>
      <c r="K30" s="33">
        <f>IF(OR('Recettes'!I30="",'Recettes'!J30=""),"",'Recettes'!I30*'Recettes'!J30)</f>
        <v/>
      </c>
      <c r="L30" s="32" t="n"/>
      <c r="M30" s="32" t="n"/>
      <c r="N30" s="33">
        <f>IF('Recettes'!K30="","",SUM('Recettes'!K30:'Recettes'!M30))</f>
        <v/>
      </c>
      <c r="O30" s="34">
        <f>IF('Recettes'!F30="","",IFERROR(VLOOKUP('Recettes'!F30,'Paramètres &amp; instructions'!$A$5:$B$8,2,0),""))</f>
        <v/>
      </c>
      <c r="P30" s="33">
        <f>IF(OR('Recettes'!N30="",'Recettes'!O30=""),"",'Recettes'!N30*'Recettes'!O30)</f>
        <v/>
      </c>
      <c r="Q30" s="32" t="n"/>
      <c r="R30" s="32" t="n"/>
      <c r="S30" s="33">
        <f>IF('Recettes'!N30="","",'Recettes'!N30-IF('Recettes'!P30="",0,'Recettes'!P30)-IF('Recettes'!Q30="",0,'Recettes'!Q30)-IF('Recettes'!R30="",0,'Recettes'!R30))</f>
        <v/>
      </c>
      <c r="T30" s="4" t="n"/>
      <c r="U30" s="4" t="n"/>
      <c r="V30" s="11">
        <f>IF('Recettes'!G30="","",TEXT('Recettes'!G30,"mm/yyyy"))</f>
        <v/>
      </c>
      <c r="W30" s="5" t="n"/>
    </row>
    <row r="31">
      <c r="A31" s="4" t="n"/>
      <c r="B31" s="5" t="n"/>
      <c r="C31" s="5" t="n"/>
      <c r="D31" s="4" t="n"/>
      <c r="E31" s="5" t="n"/>
      <c r="F31" s="4" t="n"/>
      <c r="G31" s="6" t="n"/>
      <c r="H31" s="6" t="n"/>
      <c r="I31" s="35">
        <f>IF(OR('Recettes'!G31="",'Recettes'!H31=""),"",MAX(0,'Recettes'!H31-'Recettes'!G31))</f>
        <v/>
      </c>
      <c r="J31" s="32" t="n"/>
      <c r="K31" s="36">
        <f>IF(OR('Recettes'!I31="",'Recettes'!J31=""),"",'Recettes'!I31*'Recettes'!J31)</f>
        <v/>
      </c>
      <c r="L31" s="32" t="n"/>
      <c r="M31" s="32" t="n"/>
      <c r="N31" s="36">
        <f>IF('Recettes'!K31="","",SUM('Recettes'!K31:'Recettes'!M31))</f>
        <v/>
      </c>
      <c r="O31" s="37">
        <f>IF('Recettes'!F31="","",IFERROR(VLOOKUP('Recettes'!F31,'Paramètres &amp; instructions'!$A$5:$B$8,2,0),""))</f>
        <v/>
      </c>
      <c r="P31" s="36">
        <f>IF(OR('Recettes'!N31="",'Recettes'!O31=""),"",'Recettes'!N31*'Recettes'!O31)</f>
        <v/>
      </c>
      <c r="Q31" s="32" t="n"/>
      <c r="R31" s="32" t="n"/>
      <c r="S31" s="36">
        <f>IF('Recettes'!N31="","",'Recettes'!N31-IF('Recettes'!P31="",0,'Recettes'!P31)-IF('Recettes'!Q31="",0,'Recettes'!Q31)-IF('Recettes'!R31="",0,'Recettes'!R31))</f>
        <v/>
      </c>
      <c r="T31" s="4" t="n"/>
      <c r="U31" s="4" t="n"/>
      <c r="V31" s="15">
        <f>IF('Recettes'!G31="","",TEXT('Recettes'!G31,"mm/yyyy"))</f>
        <v/>
      </c>
      <c r="W31" s="5" t="n"/>
    </row>
    <row r="32">
      <c r="A32" s="4" t="n"/>
      <c r="B32" s="5" t="n"/>
      <c r="C32" s="5" t="n"/>
      <c r="D32" s="4" t="n"/>
      <c r="E32" s="5" t="n"/>
      <c r="F32" s="4" t="n"/>
      <c r="G32" s="6" t="n"/>
      <c r="H32" s="6" t="n"/>
      <c r="I32" s="31">
        <f>IF(OR('Recettes'!G32="",'Recettes'!H32=""),"",MAX(0,'Recettes'!H32-'Recettes'!G32))</f>
        <v/>
      </c>
      <c r="J32" s="32" t="n"/>
      <c r="K32" s="33">
        <f>IF(OR('Recettes'!I32="",'Recettes'!J32=""),"",'Recettes'!I32*'Recettes'!J32)</f>
        <v/>
      </c>
      <c r="L32" s="32" t="n"/>
      <c r="M32" s="32" t="n"/>
      <c r="N32" s="33">
        <f>IF('Recettes'!K32="","",SUM('Recettes'!K32:'Recettes'!M32))</f>
        <v/>
      </c>
      <c r="O32" s="34">
        <f>IF('Recettes'!F32="","",IFERROR(VLOOKUP('Recettes'!F32,'Paramètres &amp; instructions'!$A$5:$B$8,2,0),""))</f>
        <v/>
      </c>
      <c r="P32" s="33">
        <f>IF(OR('Recettes'!N32="",'Recettes'!O32=""),"",'Recettes'!N32*'Recettes'!O32)</f>
        <v/>
      </c>
      <c r="Q32" s="32" t="n"/>
      <c r="R32" s="32" t="n"/>
      <c r="S32" s="33">
        <f>IF('Recettes'!N32="","",'Recettes'!N32-IF('Recettes'!P32="",0,'Recettes'!P32)-IF('Recettes'!Q32="",0,'Recettes'!Q32)-IF('Recettes'!R32="",0,'Recettes'!R32))</f>
        <v/>
      </c>
      <c r="T32" s="4" t="n"/>
      <c r="U32" s="4" t="n"/>
      <c r="V32" s="11">
        <f>IF('Recettes'!G32="","",TEXT('Recettes'!G32,"mm/yyyy"))</f>
        <v/>
      </c>
      <c r="W32" s="5" t="n"/>
    </row>
    <row r="33">
      <c r="A33" s="4" t="n"/>
      <c r="B33" s="5" t="n"/>
      <c r="C33" s="5" t="n"/>
      <c r="D33" s="4" t="n"/>
      <c r="E33" s="5" t="n"/>
      <c r="F33" s="4" t="n"/>
      <c r="G33" s="6" t="n"/>
      <c r="H33" s="6" t="n"/>
      <c r="I33" s="35">
        <f>IF(OR('Recettes'!G33="",'Recettes'!H33=""),"",MAX(0,'Recettes'!H33-'Recettes'!G33))</f>
        <v/>
      </c>
      <c r="J33" s="32" t="n"/>
      <c r="K33" s="36">
        <f>IF(OR('Recettes'!I33="",'Recettes'!J33=""),"",'Recettes'!I33*'Recettes'!J33)</f>
        <v/>
      </c>
      <c r="L33" s="32" t="n"/>
      <c r="M33" s="32" t="n"/>
      <c r="N33" s="36">
        <f>IF('Recettes'!K33="","",SUM('Recettes'!K33:'Recettes'!M33))</f>
        <v/>
      </c>
      <c r="O33" s="37">
        <f>IF('Recettes'!F33="","",IFERROR(VLOOKUP('Recettes'!F33,'Paramètres &amp; instructions'!$A$5:$B$8,2,0),""))</f>
        <v/>
      </c>
      <c r="P33" s="36">
        <f>IF(OR('Recettes'!N33="",'Recettes'!O33=""),"",'Recettes'!N33*'Recettes'!O33)</f>
        <v/>
      </c>
      <c r="Q33" s="32" t="n"/>
      <c r="R33" s="32" t="n"/>
      <c r="S33" s="36">
        <f>IF('Recettes'!N33="","",'Recettes'!N33-IF('Recettes'!P33="",0,'Recettes'!P33)-IF('Recettes'!Q33="",0,'Recettes'!Q33)-IF('Recettes'!R33="",0,'Recettes'!R33))</f>
        <v/>
      </c>
      <c r="T33" s="4" t="n"/>
      <c r="U33" s="4" t="n"/>
      <c r="V33" s="15">
        <f>IF('Recettes'!G33="","",TEXT('Recettes'!G33,"mm/yyyy"))</f>
        <v/>
      </c>
      <c r="W33" s="5" t="n"/>
    </row>
    <row r="34">
      <c r="A34" s="4" t="n"/>
      <c r="B34" s="5" t="n"/>
      <c r="C34" s="5" t="n"/>
      <c r="D34" s="4" t="n"/>
      <c r="E34" s="5" t="n"/>
      <c r="F34" s="4" t="n"/>
      <c r="G34" s="6" t="n"/>
      <c r="H34" s="6" t="n"/>
      <c r="I34" s="31">
        <f>IF(OR('Recettes'!G34="",'Recettes'!H34=""),"",MAX(0,'Recettes'!H34-'Recettes'!G34))</f>
        <v/>
      </c>
      <c r="J34" s="32" t="n"/>
      <c r="K34" s="33">
        <f>IF(OR('Recettes'!I34="",'Recettes'!J34=""),"",'Recettes'!I34*'Recettes'!J34)</f>
        <v/>
      </c>
      <c r="L34" s="32" t="n"/>
      <c r="M34" s="32" t="n"/>
      <c r="N34" s="33">
        <f>IF('Recettes'!K34="","",SUM('Recettes'!K34:'Recettes'!M34))</f>
        <v/>
      </c>
      <c r="O34" s="34">
        <f>IF('Recettes'!F34="","",IFERROR(VLOOKUP('Recettes'!F34,'Paramètres &amp; instructions'!$A$5:$B$8,2,0),""))</f>
        <v/>
      </c>
      <c r="P34" s="33">
        <f>IF(OR('Recettes'!N34="",'Recettes'!O34=""),"",'Recettes'!N34*'Recettes'!O34)</f>
        <v/>
      </c>
      <c r="Q34" s="32" t="n"/>
      <c r="R34" s="32" t="n"/>
      <c r="S34" s="33">
        <f>IF('Recettes'!N34="","",'Recettes'!N34-IF('Recettes'!P34="",0,'Recettes'!P34)-IF('Recettes'!Q34="",0,'Recettes'!Q34)-IF('Recettes'!R34="",0,'Recettes'!R34))</f>
        <v/>
      </c>
      <c r="T34" s="4" t="n"/>
      <c r="U34" s="4" t="n"/>
      <c r="V34" s="11">
        <f>IF('Recettes'!G34="","",TEXT('Recettes'!G34,"mm/yyyy"))</f>
        <v/>
      </c>
      <c r="W34" s="5" t="n"/>
    </row>
    <row r="35">
      <c r="A35" s="4" t="n"/>
      <c r="B35" s="5" t="n"/>
      <c r="C35" s="5" t="n"/>
      <c r="D35" s="4" t="n"/>
      <c r="E35" s="5" t="n"/>
      <c r="F35" s="4" t="n"/>
      <c r="G35" s="6" t="n"/>
      <c r="H35" s="6" t="n"/>
      <c r="I35" s="35">
        <f>IF(OR('Recettes'!G35="",'Recettes'!H35=""),"",MAX(0,'Recettes'!H35-'Recettes'!G35))</f>
        <v/>
      </c>
      <c r="J35" s="32" t="n"/>
      <c r="K35" s="36">
        <f>IF(OR('Recettes'!I35="",'Recettes'!J35=""),"",'Recettes'!I35*'Recettes'!J35)</f>
        <v/>
      </c>
      <c r="L35" s="32" t="n"/>
      <c r="M35" s="32" t="n"/>
      <c r="N35" s="36">
        <f>IF('Recettes'!K35="","",SUM('Recettes'!K35:'Recettes'!M35))</f>
        <v/>
      </c>
      <c r="O35" s="37">
        <f>IF('Recettes'!F35="","",IFERROR(VLOOKUP('Recettes'!F35,'Paramètres &amp; instructions'!$A$5:$B$8,2,0),""))</f>
        <v/>
      </c>
      <c r="P35" s="36">
        <f>IF(OR('Recettes'!N35="",'Recettes'!O35=""),"",'Recettes'!N35*'Recettes'!O35)</f>
        <v/>
      </c>
      <c r="Q35" s="32" t="n"/>
      <c r="R35" s="32" t="n"/>
      <c r="S35" s="36">
        <f>IF('Recettes'!N35="","",'Recettes'!N35-IF('Recettes'!P35="",0,'Recettes'!P35)-IF('Recettes'!Q35="",0,'Recettes'!Q35)-IF('Recettes'!R35="",0,'Recettes'!R35))</f>
        <v/>
      </c>
      <c r="T35" s="4" t="n"/>
      <c r="U35" s="4" t="n"/>
      <c r="V35" s="15">
        <f>IF('Recettes'!G35="","",TEXT('Recettes'!G35,"mm/yyyy"))</f>
        <v/>
      </c>
      <c r="W35" s="5" t="n"/>
    </row>
    <row r="36">
      <c r="A36" s="4" t="n"/>
      <c r="B36" s="5" t="n"/>
      <c r="C36" s="5" t="n"/>
      <c r="D36" s="4" t="n"/>
      <c r="E36" s="5" t="n"/>
      <c r="F36" s="4" t="n"/>
      <c r="G36" s="6" t="n"/>
      <c r="H36" s="6" t="n"/>
      <c r="I36" s="31">
        <f>IF(OR('Recettes'!G36="",'Recettes'!H36=""),"",MAX(0,'Recettes'!H36-'Recettes'!G36))</f>
        <v/>
      </c>
      <c r="J36" s="32" t="n"/>
      <c r="K36" s="33">
        <f>IF(OR('Recettes'!I36="",'Recettes'!J36=""),"",'Recettes'!I36*'Recettes'!J36)</f>
        <v/>
      </c>
      <c r="L36" s="32" t="n"/>
      <c r="M36" s="32" t="n"/>
      <c r="N36" s="33">
        <f>IF('Recettes'!K36="","",SUM('Recettes'!K36:'Recettes'!M36))</f>
        <v/>
      </c>
      <c r="O36" s="34">
        <f>IF('Recettes'!F36="","",IFERROR(VLOOKUP('Recettes'!F36,'Paramètres &amp; instructions'!$A$5:$B$8,2,0),""))</f>
        <v/>
      </c>
      <c r="P36" s="33">
        <f>IF(OR('Recettes'!N36="",'Recettes'!O36=""),"",'Recettes'!N36*'Recettes'!O36)</f>
        <v/>
      </c>
      <c r="Q36" s="32" t="n"/>
      <c r="R36" s="32" t="n"/>
      <c r="S36" s="33">
        <f>IF('Recettes'!N36="","",'Recettes'!N36-IF('Recettes'!P36="",0,'Recettes'!P36)-IF('Recettes'!Q36="",0,'Recettes'!Q36)-IF('Recettes'!R36="",0,'Recettes'!R36))</f>
        <v/>
      </c>
      <c r="T36" s="4" t="n"/>
      <c r="U36" s="4" t="n"/>
      <c r="V36" s="11">
        <f>IF('Recettes'!G36="","",TEXT('Recettes'!G36,"mm/yyyy"))</f>
        <v/>
      </c>
      <c r="W36" s="5" t="n"/>
    </row>
    <row r="37">
      <c r="A37" s="4" t="n"/>
      <c r="B37" s="5" t="n"/>
      <c r="C37" s="5" t="n"/>
      <c r="D37" s="4" t="n"/>
      <c r="E37" s="5" t="n"/>
      <c r="F37" s="4" t="n"/>
      <c r="G37" s="6" t="n"/>
      <c r="H37" s="6" t="n"/>
      <c r="I37" s="35">
        <f>IF(OR('Recettes'!G37="",'Recettes'!H37=""),"",MAX(0,'Recettes'!H37-'Recettes'!G37))</f>
        <v/>
      </c>
      <c r="J37" s="32" t="n"/>
      <c r="K37" s="36">
        <f>IF(OR('Recettes'!I37="",'Recettes'!J37=""),"",'Recettes'!I37*'Recettes'!J37)</f>
        <v/>
      </c>
      <c r="L37" s="32" t="n"/>
      <c r="M37" s="32" t="n"/>
      <c r="N37" s="36">
        <f>IF('Recettes'!K37="","",SUM('Recettes'!K37:'Recettes'!M37))</f>
        <v/>
      </c>
      <c r="O37" s="37">
        <f>IF('Recettes'!F37="","",IFERROR(VLOOKUP('Recettes'!F37,'Paramètres &amp; instructions'!$A$5:$B$8,2,0),""))</f>
        <v/>
      </c>
      <c r="P37" s="36">
        <f>IF(OR('Recettes'!N37="",'Recettes'!O37=""),"",'Recettes'!N37*'Recettes'!O37)</f>
        <v/>
      </c>
      <c r="Q37" s="32" t="n"/>
      <c r="R37" s="32" t="n"/>
      <c r="S37" s="36">
        <f>IF('Recettes'!N37="","",'Recettes'!N37-IF('Recettes'!P37="",0,'Recettes'!P37)-IF('Recettes'!Q37="",0,'Recettes'!Q37)-IF('Recettes'!R37="",0,'Recettes'!R37))</f>
        <v/>
      </c>
      <c r="T37" s="4" t="n"/>
      <c r="U37" s="4" t="n"/>
      <c r="V37" s="15">
        <f>IF('Recettes'!G37="","",TEXT('Recettes'!G37,"mm/yyyy"))</f>
        <v/>
      </c>
      <c r="W37" s="5" t="n"/>
    </row>
    <row r="38">
      <c r="A38" s="4" t="n"/>
      <c r="B38" s="5" t="n"/>
      <c r="C38" s="5" t="n"/>
      <c r="D38" s="4" t="n"/>
      <c r="E38" s="5" t="n"/>
      <c r="F38" s="4" t="n"/>
      <c r="G38" s="6" t="n"/>
      <c r="H38" s="6" t="n"/>
      <c r="I38" s="31">
        <f>IF(OR('Recettes'!G38="",'Recettes'!H38=""),"",MAX(0,'Recettes'!H38-'Recettes'!G38))</f>
        <v/>
      </c>
      <c r="J38" s="32" t="n"/>
      <c r="K38" s="33">
        <f>IF(OR('Recettes'!I38="",'Recettes'!J38=""),"",'Recettes'!I38*'Recettes'!J38)</f>
        <v/>
      </c>
      <c r="L38" s="32" t="n"/>
      <c r="M38" s="32" t="n"/>
      <c r="N38" s="33">
        <f>IF('Recettes'!K38="","",SUM('Recettes'!K38:'Recettes'!M38))</f>
        <v/>
      </c>
      <c r="O38" s="34">
        <f>IF('Recettes'!F38="","",IFERROR(VLOOKUP('Recettes'!F38,'Paramètres &amp; instructions'!$A$5:$B$8,2,0),""))</f>
        <v/>
      </c>
      <c r="P38" s="33">
        <f>IF(OR('Recettes'!N38="",'Recettes'!O38=""),"",'Recettes'!N38*'Recettes'!O38)</f>
        <v/>
      </c>
      <c r="Q38" s="32" t="n"/>
      <c r="R38" s="32" t="n"/>
      <c r="S38" s="33">
        <f>IF('Recettes'!N38="","",'Recettes'!N38-IF('Recettes'!P38="",0,'Recettes'!P38)-IF('Recettes'!Q38="",0,'Recettes'!Q38)-IF('Recettes'!R38="",0,'Recettes'!R38))</f>
        <v/>
      </c>
      <c r="T38" s="4" t="n"/>
      <c r="U38" s="4" t="n"/>
      <c r="V38" s="11">
        <f>IF('Recettes'!G38="","",TEXT('Recettes'!G38,"mm/yyyy"))</f>
        <v/>
      </c>
      <c r="W38" s="5" t="n"/>
    </row>
    <row r="39">
      <c r="A39" s="4" t="n"/>
      <c r="B39" s="5" t="n"/>
      <c r="C39" s="5" t="n"/>
      <c r="D39" s="4" t="n"/>
      <c r="E39" s="5" t="n"/>
      <c r="F39" s="4" t="n"/>
      <c r="G39" s="6" t="n"/>
      <c r="H39" s="6" t="n"/>
      <c r="I39" s="35">
        <f>IF(OR('Recettes'!G39="",'Recettes'!H39=""),"",MAX(0,'Recettes'!H39-'Recettes'!G39))</f>
        <v/>
      </c>
      <c r="J39" s="32" t="n"/>
      <c r="K39" s="36">
        <f>IF(OR('Recettes'!I39="",'Recettes'!J39=""),"",'Recettes'!I39*'Recettes'!J39)</f>
        <v/>
      </c>
      <c r="L39" s="32" t="n"/>
      <c r="M39" s="32" t="n"/>
      <c r="N39" s="36">
        <f>IF('Recettes'!K39="","",SUM('Recettes'!K39:'Recettes'!M39))</f>
        <v/>
      </c>
      <c r="O39" s="37">
        <f>IF('Recettes'!F39="","",IFERROR(VLOOKUP('Recettes'!F39,'Paramètres &amp; instructions'!$A$5:$B$8,2,0),""))</f>
        <v/>
      </c>
      <c r="P39" s="36">
        <f>IF(OR('Recettes'!N39="",'Recettes'!O39=""),"",'Recettes'!N39*'Recettes'!O39)</f>
        <v/>
      </c>
      <c r="Q39" s="32" t="n"/>
      <c r="R39" s="32" t="n"/>
      <c r="S39" s="36">
        <f>IF('Recettes'!N39="","",'Recettes'!N39-IF('Recettes'!P39="",0,'Recettes'!P39)-IF('Recettes'!Q39="",0,'Recettes'!Q39)-IF('Recettes'!R39="",0,'Recettes'!R39))</f>
        <v/>
      </c>
      <c r="T39" s="4" t="n"/>
      <c r="U39" s="4" t="n"/>
      <c r="V39" s="15">
        <f>IF('Recettes'!G39="","",TEXT('Recettes'!G39,"mm/yyyy"))</f>
        <v/>
      </c>
      <c r="W39" s="5" t="n"/>
    </row>
    <row r="40">
      <c r="A40" s="4" t="n"/>
      <c r="B40" s="5" t="n"/>
      <c r="C40" s="5" t="n"/>
      <c r="D40" s="4" t="n"/>
      <c r="E40" s="5" t="n"/>
      <c r="F40" s="4" t="n"/>
      <c r="G40" s="6" t="n"/>
      <c r="H40" s="6" t="n"/>
      <c r="I40" s="31">
        <f>IF(OR('Recettes'!G40="",'Recettes'!H40=""),"",MAX(0,'Recettes'!H40-'Recettes'!G40))</f>
        <v/>
      </c>
      <c r="J40" s="32" t="n"/>
      <c r="K40" s="33">
        <f>IF(OR('Recettes'!I40="",'Recettes'!J40=""),"",'Recettes'!I40*'Recettes'!J40)</f>
        <v/>
      </c>
      <c r="L40" s="32" t="n"/>
      <c r="M40" s="32" t="n"/>
      <c r="N40" s="33">
        <f>IF('Recettes'!K40="","",SUM('Recettes'!K40:'Recettes'!M40))</f>
        <v/>
      </c>
      <c r="O40" s="34">
        <f>IF('Recettes'!F40="","",IFERROR(VLOOKUP('Recettes'!F40,'Paramètres &amp; instructions'!$A$5:$B$8,2,0),""))</f>
        <v/>
      </c>
      <c r="P40" s="33">
        <f>IF(OR('Recettes'!N40="",'Recettes'!O40=""),"",'Recettes'!N40*'Recettes'!O40)</f>
        <v/>
      </c>
      <c r="Q40" s="32" t="n"/>
      <c r="R40" s="32" t="n"/>
      <c r="S40" s="33">
        <f>IF('Recettes'!N40="","",'Recettes'!N40-IF('Recettes'!P40="",0,'Recettes'!P40)-IF('Recettes'!Q40="",0,'Recettes'!Q40)-IF('Recettes'!R40="",0,'Recettes'!R40))</f>
        <v/>
      </c>
      <c r="T40" s="4" t="n"/>
      <c r="U40" s="4" t="n"/>
      <c r="V40" s="11">
        <f>IF('Recettes'!G40="","",TEXT('Recettes'!G40,"mm/yyyy"))</f>
        <v/>
      </c>
      <c r="W40" s="5" t="n"/>
    </row>
    <row r="41">
      <c r="A41" s="4" t="n"/>
      <c r="B41" s="5" t="n"/>
      <c r="C41" s="5" t="n"/>
      <c r="D41" s="4" t="n"/>
      <c r="E41" s="5" t="n"/>
      <c r="F41" s="4" t="n"/>
      <c r="G41" s="6" t="n"/>
      <c r="H41" s="6" t="n"/>
      <c r="I41" s="35">
        <f>IF(OR('Recettes'!G41="",'Recettes'!H41=""),"",MAX(0,'Recettes'!H41-'Recettes'!G41))</f>
        <v/>
      </c>
      <c r="J41" s="32" t="n"/>
      <c r="K41" s="36">
        <f>IF(OR('Recettes'!I41="",'Recettes'!J41=""),"",'Recettes'!I41*'Recettes'!J41)</f>
        <v/>
      </c>
      <c r="L41" s="32" t="n"/>
      <c r="M41" s="32" t="n"/>
      <c r="N41" s="36">
        <f>IF('Recettes'!K41="","",SUM('Recettes'!K41:'Recettes'!M41))</f>
        <v/>
      </c>
      <c r="O41" s="37">
        <f>IF('Recettes'!F41="","",IFERROR(VLOOKUP('Recettes'!F41,'Paramètres &amp; instructions'!$A$5:$B$8,2,0),""))</f>
        <v/>
      </c>
      <c r="P41" s="36">
        <f>IF(OR('Recettes'!N41="",'Recettes'!O41=""),"",'Recettes'!N41*'Recettes'!O41)</f>
        <v/>
      </c>
      <c r="Q41" s="32" t="n"/>
      <c r="R41" s="32" t="n"/>
      <c r="S41" s="36">
        <f>IF('Recettes'!N41="","",'Recettes'!N41-IF('Recettes'!P41="",0,'Recettes'!P41)-IF('Recettes'!Q41="",0,'Recettes'!Q41)-IF('Recettes'!R41="",0,'Recettes'!R41))</f>
        <v/>
      </c>
      <c r="T41" s="4" t="n"/>
      <c r="U41" s="4" t="n"/>
      <c r="V41" s="15">
        <f>IF('Recettes'!G41="","",TEXT('Recettes'!G41,"mm/yyyy"))</f>
        <v/>
      </c>
      <c r="W41" s="5" t="n"/>
    </row>
    <row r="42">
      <c r="A42" s="4" t="n"/>
      <c r="B42" s="5" t="n"/>
      <c r="C42" s="5" t="n"/>
      <c r="D42" s="4" t="n"/>
      <c r="E42" s="5" t="n"/>
      <c r="F42" s="4" t="n"/>
      <c r="G42" s="6" t="n"/>
      <c r="H42" s="6" t="n"/>
      <c r="I42" s="31">
        <f>IF(OR('Recettes'!G42="",'Recettes'!H42=""),"",MAX(0,'Recettes'!H42-'Recettes'!G42))</f>
        <v/>
      </c>
      <c r="J42" s="32" t="n"/>
      <c r="K42" s="33">
        <f>IF(OR('Recettes'!I42="",'Recettes'!J42=""),"",'Recettes'!I42*'Recettes'!J42)</f>
        <v/>
      </c>
      <c r="L42" s="32" t="n"/>
      <c r="M42" s="32" t="n"/>
      <c r="N42" s="33">
        <f>IF('Recettes'!K42="","",SUM('Recettes'!K42:'Recettes'!M42))</f>
        <v/>
      </c>
      <c r="O42" s="34">
        <f>IF('Recettes'!F42="","",IFERROR(VLOOKUP('Recettes'!F42,'Paramètres &amp; instructions'!$A$5:$B$8,2,0),""))</f>
        <v/>
      </c>
      <c r="P42" s="33">
        <f>IF(OR('Recettes'!N42="",'Recettes'!O42=""),"",'Recettes'!N42*'Recettes'!O42)</f>
        <v/>
      </c>
      <c r="Q42" s="32" t="n"/>
      <c r="R42" s="32" t="n"/>
      <c r="S42" s="33">
        <f>IF('Recettes'!N42="","",'Recettes'!N42-IF('Recettes'!P42="",0,'Recettes'!P42)-IF('Recettes'!Q42="",0,'Recettes'!Q42)-IF('Recettes'!R42="",0,'Recettes'!R42))</f>
        <v/>
      </c>
      <c r="T42" s="4" t="n"/>
      <c r="U42" s="4" t="n"/>
      <c r="V42" s="11">
        <f>IF('Recettes'!G42="","",TEXT('Recettes'!G42,"mm/yyyy"))</f>
        <v/>
      </c>
      <c r="W42" s="5" t="n"/>
    </row>
    <row r="43">
      <c r="A43" s="4" t="n"/>
      <c r="B43" s="5" t="n"/>
      <c r="C43" s="5" t="n"/>
      <c r="D43" s="4" t="n"/>
      <c r="E43" s="5" t="n"/>
      <c r="F43" s="4" t="n"/>
      <c r="G43" s="6" t="n"/>
      <c r="H43" s="6" t="n"/>
      <c r="I43" s="35">
        <f>IF(OR('Recettes'!G43="",'Recettes'!H43=""),"",MAX(0,'Recettes'!H43-'Recettes'!G43))</f>
        <v/>
      </c>
      <c r="J43" s="32" t="n"/>
      <c r="K43" s="36">
        <f>IF(OR('Recettes'!I43="",'Recettes'!J43=""),"",'Recettes'!I43*'Recettes'!J43)</f>
        <v/>
      </c>
      <c r="L43" s="32" t="n"/>
      <c r="M43" s="32" t="n"/>
      <c r="N43" s="36">
        <f>IF('Recettes'!K43="","",SUM('Recettes'!K43:'Recettes'!M43))</f>
        <v/>
      </c>
      <c r="O43" s="37">
        <f>IF('Recettes'!F43="","",IFERROR(VLOOKUP('Recettes'!F43,'Paramètres &amp; instructions'!$A$5:$B$8,2,0),""))</f>
        <v/>
      </c>
      <c r="P43" s="36">
        <f>IF(OR('Recettes'!N43="",'Recettes'!O43=""),"",'Recettes'!N43*'Recettes'!O43)</f>
        <v/>
      </c>
      <c r="Q43" s="32" t="n"/>
      <c r="R43" s="32" t="n"/>
      <c r="S43" s="36">
        <f>IF('Recettes'!N43="","",'Recettes'!N43-IF('Recettes'!P43="",0,'Recettes'!P43)-IF('Recettes'!Q43="",0,'Recettes'!Q43)-IF('Recettes'!R43="",0,'Recettes'!R43))</f>
        <v/>
      </c>
      <c r="T43" s="4" t="n"/>
      <c r="U43" s="4" t="n"/>
      <c r="V43" s="15">
        <f>IF('Recettes'!G43="","",TEXT('Recettes'!G43,"mm/yyyy"))</f>
        <v/>
      </c>
      <c r="W43" s="5" t="n"/>
    </row>
    <row r="44">
      <c r="A44" s="4" t="n"/>
      <c r="B44" s="5" t="n"/>
      <c r="C44" s="5" t="n"/>
      <c r="D44" s="4" t="n"/>
      <c r="E44" s="5" t="n"/>
      <c r="F44" s="4" t="n"/>
      <c r="G44" s="6" t="n"/>
      <c r="H44" s="6" t="n"/>
      <c r="I44" s="31">
        <f>IF(OR('Recettes'!G44="",'Recettes'!H44=""),"",MAX(0,'Recettes'!H44-'Recettes'!G44))</f>
        <v/>
      </c>
      <c r="J44" s="32" t="n"/>
      <c r="K44" s="33">
        <f>IF(OR('Recettes'!I44="",'Recettes'!J44=""),"",'Recettes'!I44*'Recettes'!J44)</f>
        <v/>
      </c>
      <c r="L44" s="32" t="n"/>
      <c r="M44" s="32" t="n"/>
      <c r="N44" s="33">
        <f>IF('Recettes'!K44="","",SUM('Recettes'!K44:'Recettes'!M44))</f>
        <v/>
      </c>
      <c r="O44" s="34">
        <f>IF('Recettes'!F44="","",IFERROR(VLOOKUP('Recettes'!F44,'Paramètres &amp; instructions'!$A$5:$B$8,2,0),""))</f>
        <v/>
      </c>
      <c r="P44" s="33">
        <f>IF(OR('Recettes'!N44="",'Recettes'!O44=""),"",'Recettes'!N44*'Recettes'!O44)</f>
        <v/>
      </c>
      <c r="Q44" s="32" t="n"/>
      <c r="R44" s="32" t="n"/>
      <c r="S44" s="33">
        <f>IF('Recettes'!N44="","",'Recettes'!N44-IF('Recettes'!P44="",0,'Recettes'!P44)-IF('Recettes'!Q44="",0,'Recettes'!Q44)-IF('Recettes'!R44="",0,'Recettes'!R44))</f>
        <v/>
      </c>
      <c r="T44" s="4" t="n"/>
      <c r="U44" s="4" t="n"/>
      <c r="V44" s="11">
        <f>IF('Recettes'!G44="","",TEXT('Recettes'!G44,"mm/yyyy"))</f>
        <v/>
      </c>
      <c r="W44" s="5" t="n"/>
    </row>
    <row r="45">
      <c r="A45" s="4" t="n"/>
      <c r="B45" s="5" t="n"/>
      <c r="C45" s="5" t="n"/>
      <c r="D45" s="4" t="n"/>
      <c r="E45" s="5" t="n"/>
      <c r="F45" s="4" t="n"/>
      <c r="G45" s="6" t="n"/>
      <c r="H45" s="6" t="n"/>
      <c r="I45" s="35">
        <f>IF(OR('Recettes'!G45="",'Recettes'!H45=""),"",MAX(0,'Recettes'!H45-'Recettes'!G45))</f>
        <v/>
      </c>
      <c r="J45" s="32" t="n"/>
      <c r="K45" s="36">
        <f>IF(OR('Recettes'!I45="",'Recettes'!J45=""),"",'Recettes'!I45*'Recettes'!J45)</f>
        <v/>
      </c>
      <c r="L45" s="32" t="n"/>
      <c r="M45" s="32" t="n"/>
      <c r="N45" s="36">
        <f>IF('Recettes'!K45="","",SUM('Recettes'!K45:'Recettes'!M45))</f>
        <v/>
      </c>
      <c r="O45" s="37">
        <f>IF('Recettes'!F45="","",IFERROR(VLOOKUP('Recettes'!F45,'Paramètres &amp; instructions'!$A$5:$B$8,2,0),""))</f>
        <v/>
      </c>
      <c r="P45" s="36">
        <f>IF(OR('Recettes'!N45="",'Recettes'!O45=""),"",'Recettes'!N45*'Recettes'!O45)</f>
        <v/>
      </c>
      <c r="Q45" s="32" t="n"/>
      <c r="R45" s="32" t="n"/>
      <c r="S45" s="36">
        <f>IF('Recettes'!N45="","",'Recettes'!N45-IF('Recettes'!P45="",0,'Recettes'!P45)-IF('Recettes'!Q45="",0,'Recettes'!Q45)-IF('Recettes'!R45="",0,'Recettes'!R45))</f>
        <v/>
      </c>
      <c r="T45" s="4" t="n"/>
      <c r="U45" s="4" t="n"/>
      <c r="V45" s="15">
        <f>IF('Recettes'!G45="","",TEXT('Recettes'!G45,"mm/yyyy"))</f>
        <v/>
      </c>
      <c r="W45" s="5" t="n"/>
    </row>
    <row r="46">
      <c r="A46" s="4" t="n"/>
      <c r="B46" s="5" t="n"/>
      <c r="C46" s="5" t="n"/>
      <c r="D46" s="4" t="n"/>
      <c r="E46" s="5" t="n"/>
      <c r="F46" s="4" t="n"/>
      <c r="G46" s="6" t="n"/>
      <c r="H46" s="6" t="n"/>
      <c r="I46" s="31">
        <f>IF(OR('Recettes'!G46="",'Recettes'!H46=""),"",MAX(0,'Recettes'!H46-'Recettes'!G46))</f>
        <v/>
      </c>
      <c r="J46" s="32" t="n"/>
      <c r="K46" s="33">
        <f>IF(OR('Recettes'!I46="",'Recettes'!J46=""),"",'Recettes'!I46*'Recettes'!J46)</f>
        <v/>
      </c>
      <c r="L46" s="32" t="n"/>
      <c r="M46" s="32" t="n"/>
      <c r="N46" s="33">
        <f>IF('Recettes'!K46="","",SUM('Recettes'!K46:'Recettes'!M46))</f>
        <v/>
      </c>
      <c r="O46" s="34">
        <f>IF('Recettes'!F46="","",IFERROR(VLOOKUP('Recettes'!F46,'Paramètres &amp; instructions'!$A$5:$B$8,2,0),""))</f>
        <v/>
      </c>
      <c r="P46" s="33">
        <f>IF(OR('Recettes'!N46="",'Recettes'!O46=""),"",'Recettes'!N46*'Recettes'!O46)</f>
        <v/>
      </c>
      <c r="Q46" s="32" t="n"/>
      <c r="R46" s="32" t="n"/>
      <c r="S46" s="33">
        <f>IF('Recettes'!N46="","",'Recettes'!N46-IF('Recettes'!P46="",0,'Recettes'!P46)-IF('Recettes'!Q46="",0,'Recettes'!Q46)-IF('Recettes'!R46="",0,'Recettes'!R46))</f>
        <v/>
      </c>
      <c r="T46" s="4" t="n"/>
      <c r="U46" s="4" t="n"/>
      <c r="V46" s="11">
        <f>IF('Recettes'!G46="","",TEXT('Recettes'!G46,"mm/yyyy"))</f>
        <v/>
      </c>
      <c r="W46" s="5" t="n"/>
    </row>
    <row r="47">
      <c r="A47" s="4" t="n"/>
      <c r="B47" s="5" t="n"/>
      <c r="C47" s="5" t="n"/>
      <c r="D47" s="4" t="n"/>
      <c r="E47" s="5" t="n"/>
      <c r="F47" s="4" t="n"/>
      <c r="G47" s="6" t="n"/>
      <c r="H47" s="6" t="n"/>
      <c r="I47" s="35">
        <f>IF(OR('Recettes'!G47="",'Recettes'!H47=""),"",MAX(0,'Recettes'!H47-'Recettes'!G47))</f>
        <v/>
      </c>
      <c r="J47" s="32" t="n"/>
      <c r="K47" s="36">
        <f>IF(OR('Recettes'!I47="",'Recettes'!J47=""),"",'Recettes'!I47*'Recettes'!J47)</f>
        <v/>
      </c>
      <c r="L47" s="32" t="n"/>
      <c r="M47" s="32" t="n"/>
      <c r="N47" s="36">
        <f>IF('Recettes'!K47="","",SUM('Recettes'!K47:'Recettes'!M47))</f>
        <v/>
      </c>
      <c r="O47" s="37">
        <f>IF('Recettes'!F47="","",IFERROR(VLOOKUP('Recettes'!F47,'Paramètres &amp; instructions'!$A$5:$B$8,2,0),""))</f>
        <v/>
      </c>
      <c r="P47" s="36">
        <f>IF(OR('Recettes'!N47="",'Recettes'!O47=""),"",'Recettes'!N47*'Recettes'!O47)</f>
        <v/>
      </c>
      <c r="Q47" s="32" t="n"/>
      <c r="R47" s="32" t="n"/>
      <c r="S47" s="36">
        <f>IF('Recettes'!N47="","",'Recettes'!N47-IF('Recettes'!P47="",0,'Recettes'!P47)-IF('Recettes'!Q47="",0,'Recettes'!Q47)-IF('Recettes'!R47="",0,'Recettes'!R47))</f>
        <v/>
      </c>
      <c r="T47" s="4" t="n"/>
      <c r="U47" s="4" t="n"/>
      <c r="V47" s="15">
        <f>IF('Recettes'!G47="","",TEXT('Recettes'!G47,"mm/yyyy"))</f>
        <v/>
      </c>
      <c r="W47" s="5" t="n"/>
    </row>
    <row r="48">
      <c r="A48" s="4" t="n"/>
      <c r="B48" s="5" t="n"/>
      <c r="C48" s="5" t="n"/>
      <c r="D48" s="4" t="n"/>
      <c r="E48" s="5" t="n"/>
      <c r="F48" s="4" t="n"/>
      <c r="G48" s="6" t="n"/>
      <c r="H48" s="6" t="n"/>
      <c r="I48" s="31">
        <f>IF(OR('Recettes'!G48="",'Recettes'!H48=""),"",MAX(0,'Recettes'!H48-'Recettes'!G48))</f>
        <v/>
      </c>
      <c r="J48" s="32" t="n"/>
      <c r="K48" s="33">
        <f>IF(OR('Recettes'!I48="",'Recettes'!J48=""),"",'Recettes'!I48*'Recettes'!J48)</f>
        <v/>
      </c>
      <c r="L48" s="32" t="n"/>
      <c r="M48" s="32" t="n"/>
      <c r="N48" s="33">
        <f>IF('Recettes'!K48="","",SUM('Recettes'!K48:'Recettes'!M48))</f>
        <v/>
      </c>
      <c r="O48" s="34">
        <f>IF('Recettes'!F48="","",IFERROR(VLOOKUP('Recettes'!F48,'Paramètres &amp; instructions'!$A$5:$B$8,2,0),""))</f>
        <v/>
      </c>
      <c r="P48" s="33">
        <f>IF(OR('Recettes'!N48="",'Recettes'!O48=""),"",'Recettes'!N48*'Recettes'!O48)</f>
        <v/>
      </c>
      <c r="Q48" s="32" t="n"/>
      <c r="R48" s="32" t="n"/>
      <c r="S48" s="33">
        <f>IF('Recettes'!N48="","",'Recettes'!N48-IF('Recettes'!P48="",0,'Recettes'!P48)-IF('Recettes'!Q48="",0,'Recettes'!Q48)-IF('Recettes'!R48="",0,'Recettes'!R48))</f>
        <v/>
      </c>
      <c r="T48" s="4" t="n"/>
      <c r="U48" s="4" t="n"/>
      <c r="V48" s="11">
        <f>IF('Recettes'!G48="","",TEXT('Recettes'!G48,"mm/yyyy"))</f>
        <v/>
      </c>
      <c r="W48" s="5" t="n"/>
    </row>
    <row r="49">
      <c r="A49" s="4" t="n"/>
      <c r="B49" s="5" t="n"/>
      <c r="C49" s="5" t="n"/>
      <c r="D49" s="4" t="n"/>
      <c r="E49" s="5" t="n"/>
      <c r="F49" s="4" t="n"/>
      <c r="G49" s="6" t="n"/>
      <c r="H49" s="6" t="n"/>
      <c r="I49" s="35">
        <f>IF(OR('Recettes'!G49="",'Recettes'!H49=""),"",MAX(0,'Recettes'!H49-'Recettes'!G49))</f>
        <v/>
      </c>
      <c r="J49" s="32" t="n"/>
      <c r="K49" s="36">
        <f>IF(OR('Recettes'!I49="",'Recettes'!J49=""),"",'Recettes'!I49*'Recettes'!J49)</f>
        <v/>
      </c>
      <c r="L49" s="32" t="n"/>
      <c r="M49" s="32" t="n"/>
      <c r="N49" s="36">
        <f>IF('Recettes'!K49="","",SUM('Recettes'!K49:'Recettes'!M49))</f>
        <v/>
      </c>
      <c r="O49" s="37">
        <f>IF('Recettes'!F49="","",IFERROR(VLOOKUP('Recettes'!F49,'Paramètres &amp; instructions'!$A$5:$B$8,2,0),""))</f>
        <v/>
      </c>
      <c r="P49" s="36">
        <f>IF(OR('Recettes'!N49="",'Recettes'!O49=""),"",'Recettes'!N49*'Recettes'!O49)</f>
        <v/>
      </c>
      <c r="Q49" s="32" t="n"/>
      <c r="R49" s="32" t="n"/>
      <c r="S49" s="36">
        <f>IF('Recettes'!N49="","",'Recettes'!N49-IF('Recettes'!P49="",0,'Recettes'!P49)-IF('Recettes'!Q49="",0,'Recettes'!Q49)-IF('Recettes'!R49="",0,'Recettes'!R49))</f>
        <v/>
      </c>
      <c r="T49" s="4" t="n"/>
      <c r="U49" s="4" t="n"/>
      <c r="V49" s="15">
        <f>IF('Recettes'!G49="","",TEXT('Recettes'!G49,"mm/yyyy"))</f>
        <v/>
      </c>
      <c r="W49" s="5" t="n"/>
    </row>
    <row r="50">
      <c r="A50" s="4" t="n"/>
      <c r="B50" s="5" t="n"/>
      <c r="C50" s="5" t="n"/>
      <c r="D50" s="4" t="n"/>
      <c r="E50" s="5" t="n"/>
      <c r="F50" s="4" t="n"/>
      <c r="G50" s="6" t="n"/>
      <c r="H50" s="6" t="n"/>
      <c r="I50" s="31">
        <f>IF(OR('Recettes'!G50="",'Recettes'!H50=""),"",MAX(0,'Recettes'!H50-'Recettes'!G50))</f>
        <v/>
      </c>
      <c r="J50" s="32" t="n"/>
      <c r="K50" s="33">
        <f>IF(OR('Recettes'!I50="",'Recettes'!J50=""),"",'Recettes'!I50*'Recettes'!J50)</f>
        <v/>
      </c>
      <c r="L50" s="32" t="n"/>
      <c r="M50" s="32" t="n"/>
      <c r="N50" s="33">
        <f>IF('Recettes'!K50="","",SUM('Recettes'!K50:'Recettes'!M50))</f>
        <v/>
      </c>
      <c r="O50" s="34">
        <f>IF('Recettes'!F50="","",IFERROR(VLOOKUP('Recettes'!F50,'Paramètres &amp; instructions'!$A$5:$B$8,2,0),""))</f>
        <v/>
      </c>
      <c r="P50" s="33">
        <f>IF(OR('Recettes'!N50="",'Recettes'!O50=""),"",'Recettes'!N50*'Recettes'!O50)</f>
        <v/>
      </c>
      <c r="Q50" s="32" t="n"/>
      <c r="R50" s="32" t="n"/>
      <c r="S50" s="33">
        <f>IF('Recettes'!N50="","",'Recettes'!N50-IF('Recettes'!P50="",0,'Recettes'!P50)-IF('Recettes'!Q50="",0,'Recettes'!Q50)-IF('Recettes'!R50="",0,'Recettes'!R50))</f>
        <v/>
      </c>
      <c r="T50" s="4" t="n"/>
      <c r="U50" s="4" t="n"/>
      <c r="V50" s="11">
        <f>IF('Recettes'!G50="","",TEXT('Recettes'!G50,"mm/yyyy"))</f>
        <v/>
      </c>
      <c r="W50" s="5" t="n"/>
    </row>
    <row r="51">
      <c r="A51" s="4" t="n"/>
      <c r="B51" s="5" t="n"/>
      <c r="C51" s="5" t="n"/>
      <c r="D51" s="4" t="n"/>
      <c r="E51" s="5" t="n"/>
      <c r="F51" s="4" t="n"/>
      <c r="G51" s="6" t="n"/>
      <c r="H51" s="6" t="n"/>
      <c r="I51" s="35">
        <f>IF(OR('Recettes'!G51="",'Recettes'!H51=""),"",MAX(0,'Recettes'!H51-'Recettes'!G51))</f>
        <v/>
      </c>
      <c r="J51" s="32" t="n"/>
      <c r="K51" s="36">
        <f>IF(OR('Recettes'!I51="",'Recettes'!J51=""),"",'Recettes'!I51*'Recettes'!J51)</f>
        <v/>
      </c>
      <c r="L51" s="32" t="n"/>
      <c r="M51" s="32" t="n"/>
      <c r="N51" s="36">
        <f>IF('Recettes'!K51="","",SUM('Recettes'!K51:'Recettes'!M51))</f>
        <v/>
      </c>
      <c r="O51" s="37">
        <f>IF('Recettes'!F51="","",IFERROR(VLOOKUP('Recettes'!F51,'Paramètres &amp; instructions'!$A$5:$B$8,2,0),""))</f>
        <v/>
      </c>
      <c r="P51" s="36">
        <f>IF(OR('Recettes'!N51="",'Recettes'!O51=""),"",'Recettes'!N51*'Recettes'!O51)</f>
        <v/>
      </c>
      <c r="Q51" s="32" t="n"/>
      <c r="R51" s="32" t="n"/>
      <c r="S51" s="36">
        <f>IF('Recettes'!N51="","",'Recettes'!N51-IF('Recettes'!P51="",0,'Recettes'!P51)-IF('Recettes'!Q51="",0,'Recettes'!Q51)-IF('Recettes'!R51="",0,'Recettes'!R51))</f>
        <v/>
      </c>
      <c r="T51" s="4" t="n"/>
      <c r="U51" s="4" t="n"/>
      <c r="V51" s="15">
        <f>IF('Recettes'!G51="","",TEXT('Recettes'!G51,"mm/yyyy"))</f>
        <v/>
      </c>
      <c r="W51" s="5" t="n"/>
    </row>
    <row r="52">
      <c r="A52" s="4" t="n"/>
      <c r="B52" s="5" t="n"/>
      <c r="C52" s="5" t="n"/>
      <c r="D52" s="4" t="n"/>
      <c r="E52" s="5" t="n"/>
      <c r="F52" s="4" t="n"/>
      <c r="G52" s="6" t="n"/>
      <c r="H52" s="6" t="n"/>
      <c r="I52" s="31">
        <f>IF(OR('Recettes'!G52="",'Recettes'!H52=""),"",MAX(0,'Recettes'!H52-'Recettes'!G52))</f>
        <v/>
      </c>
      <c r="J52" s="32" t="n"/>
      <c r="K52" s="33">
        <f>IF(OR('Recettes'!I52="",'Recettes'!J52=""),"",'Recettes'!I52*'Recettes'!J52)</f>
        <v/>
      </c>
      <c r="L52" s="32" t="n"/>
      <c r="M52" s="32" t="n"/>
      <c r="N52" s="33">
        <f>IF('Recettes'!K52="","",SUM('Recettes'!K52:'Recettes'!M52))</f>
        <v/>
      </c>
      <c r="O52" s="34">
        <f>IF('Recettes'!F52="","",IFERROR(VLOOKUP('Recettes'!F52,'Paramètres &amp; instructions'!$A$5:$B$8,2,0),""))</f>
        <v/>
      </c>
      <c r="P52" s="33">
        <f>IF(OR('Recettes'!N52="",'Recettes'!O52=""),"",'Recettes'!N52*'Recettes'!O52)</f>
        <v/>
      </c>
      <c r="Q52" s="32" t="n"/>
      <c r="R52" s="32" t="n"/>
      <c r="S52" s="33">
        <f>IF('Recettes'!N52="","",'Recettes'!N52-IF('Recettes'!P52="",0,'Recettes'!P52)-IF('Recettes'!Q52="",0,'Recettes'!Q52)-IF('Recettes'!R52="",0,'Recettes'!R52))</f>
        <v/>
      </c>
      <c r="T52" s="4" t="n"/>
      <c r="U52" s="4" t="n"/>
      <c r="V52" s="11">
        <f>IF('Recettes'!G52="","",TEXT('Recettes'!G52,"mm/yyyy"))</f>
        <v/>
      </c>
      <c r="W52" s="5" t="n"/>
    </row>
    <row r="53">
      <c r="A53" s="4" t="n"/>
      <c r="B53" s="5" t="n"/>
      <c r="C53" s="5" t="n"/>
      <c r="D53" s="4" t="n"/>
      <c r="E53" s="5" t="n"/>
      <c r="F53" s="4" t="n"/>
      <c r="G53" s="6" t="n"/>
      <c r="H53" s="6" t="n"/>
      <c r="I53" s="35">
        <f>IF(OR('Recettes'!G53="",'Recettes'!H53=""),"",MAX(0,'Recettes'!H53-'Recettes'!G53))</f>
        <v/>
      </c>
      <c r="J53" s="32" t="n"/>
      <c r="K53" s="36">
        <f>IF(OR('Recettes'!I53="",'Recettes'!J53=""),"",'Recettes'!I53*'Recettes'!J53)</f>
        <v/>
      </c>
      <c r="L53" s="32" t="n"/>
      <c r="M53" s="32" t="n"/>
      <c r="N53" s="36">
        <f>IF('Recettes'!K53="","",SUM('Recettes'!K53:'Recettes'!M53))</f>
        <v/>
      </c>
      <c r="O53" s="37">
        <f>IF('Recettes'!F53="","",IFERROR(VLOOKUP('Recettes'!F53,'Paramètres &amp; instructions'!$A$5:$B$8,2,0),""))</f>
        <v/>
      </c>
      <c r="P53" s="36">
        <f>IF(OR('Recettes'!N53="",'Recettes'!O53=""),"",'Recettes'!N53*'Recettes'!O53)</f>
        <v/>
      </c>
      <c r="Q53" s="32" t="n"/>
      <c r="R53" s="32" t="n"/>
      <c r="S53" s="36">
        <f>IF('Recettes'!N53="","",'Recettes'!N53-IF('Recettes'!P53="",0,'Recettes'!P53)-IF('Recettes'!Q53="",0,'Recettes'!Q53)-IF('Recettes'!R53="",0,'Recettes'!R53))</f>
        <v/>
      </c>
      <c r="T53" s="4" t="n"/>
      <c r="U53" s="4" t="n"/>
      <c r="V53" s="15">
        <f>IF('Recettes'!G53="","",TEXT('Recettes'!G53,"mm/yyyy"))</f>
        <v/>
      </c>
      <c r="W53" s="5" t="n"/>
    </row>
    <row r="54">
      <c r="A54" s="4" t="n"/>
      <c r="B54" s="5" t="n"/>
      <c r="C54" s="5" t="n"/>
      <c r="D54" s="4" t="n"/>
      <c r="E54" s="5" t="n"/>
      <c r="F54" s="4" t="n"/>
      <c r="G54" s="6" t="n"/>
      <c r="H54" s="6" t="n"/>
      <c r="I54" s="31">
        <f>IF(OR('Recettes'!G54="",'Recettes'!H54=""),"",MAX(0,'Recettes'!H54-'Recettes'!G54))</f>
        <v/>
      </c>
      <c r="J54" s="32" t="n"/>
      <c r="K54" s="33">
        <f>IF(OR('Recettes'!I54="",'Recettes'!J54=""),"",'Recettes'!I54*'Recettes'!J54)</f>
        <v/>
      </c>
      <c r="L54" s="32" t="n"/>
      <c r="M54" s="32" t="n"/>
      <c r="N54" s="33">
        <f>IF('Recettes'!K54="","",SUM('Recettes'!K54:'Recettes'!M54))</f>
        <v/>
      </c>
      <c r="O54" s="34">
        <f>IF('Recettes'!F54="","",IFERROR(VLOOKUP('Recettes'!F54,'Paramètres &amp; instructions'!$A$5:$B$8,2,0),""))</f>
        <v/>
      </c>
      <c r="P54" s="33">
        <f>IF(OR('Recettes'!N54="",'Recettes'!O54=""),"",'Recettes'!N54*'Recettes'!O54)</f>
        <v/>
      </c>
      <c r="Q54" s="32" t="n"/>
      <c r="R54" s="32" t="n"/>
      <c r="S54" s="33">
        <f>IF('Recettes'!N54="","",'Recettes'!N54-IF('Recettes'!P54="",0,'Recettes'!P54)-IF('Recettes'!Q54="",0,'Recettes'!Q54)-IF('Recettes'!R54="",0,'Recettes'!R54))</f>
        <v/>
      </c>
      <c r="T54" s="4" t="n"/>
      <c r="U54" s="4" t="n"/>
      <c r="V54" s="11">
        <f>IF('Recettes'!G54="","",TEXT('Recettes'!G54,"mm/yyyy"))</f>
        <v/>
      </c>
      <c r="W54" s="5" t="n"/>
    </row>
    <row r="55">
      <c r="A55" s="4" t="n"/>
      <c r="B55" s="5" t="n"/>
      <c r="C55" s="5" t="n"/>
      <c r="D55" s="4" t="n"/>
      <c r="E55" s="5" t="n"/>
      <c r="F55" s="4" t="n"/>
      <c r="G55" s="6" t="n"/>
      <c r="H55" s="6" t="n"/>
      <c r="I55" s="35">
        <f>IF(OR('Recettes'!G55="",'Recettes'!H55=""),"",MAX(0,'Recettes'!H55-'Recettes'!G55))</f>
        <v/>
      </c>
      <c r="J55" s="32" t="n"/>
      <c r="K55" s="36">
        <f>IF(OR('Recettes'!I55="",'Recettes'!J55=""),"",'Recettes'!I55*'Recettes'!J55)</f>
        <v/>
      </c>
      <c r="L55" s="32" t="n"/>
      <c r="M55" s="32" t="n"/>
      <c r="N55" s="36">
        <f>IF('Recettes'!K55="","",SUM('Recettes'!K55:'Recettes'!M55))</f>
        <v/>
      </c>
      <c r="O55" s="37">
        <f>IF('Recettes'!F55="","",IFERROR(VLOOKUP('Recettes'!F55,'Paramètres &amp; instructions'!$A$5:$B$8,2,0),""))</f>
        <v/>
      </c>
      <c r="P55" s="36">
        <f>IF(OR('Recettes'!N55="",'Recettes'!O55=""),"",'Recettes'!N55*'Recettes'!O55)</f>
        <v/>
      </c>
      <c r="Q55" s="32" t="n"/>
      <c r="R55" s="32" t="n"/>
      <c r="S55" s="36">
        <f>IF('Recettes'!N55="","",'Recettes'!N55-IF('Recettes'!P55="",0,'Recettes'!P55)-IF('Recettes'!Q55="",0,'Recettes'!Q55)-IF('Recettes'!R55="",0,'Recettes'!R55))</f>
        <v/>
      </c>
      <c r="T55" s="4" t="n"/>
      <c r="U55" s="4" t="n"/>
      <c r="V55" s="15">
        <f>IF('Recettes'!G55="","",TEXT('Recettes'!G55,"mm/yyyy"))</f>
        <v/>
      </c>
      <c r="W55" s="5" t="n"/>
    </row>
    <row r="56">
      <c r="A56" s="4" t="n"/>
      <c r="B56" s="5" t="n"/>
      <c r="C56" s="5" t="n"/>
      <c r="D56" s="4" t="n"/>
      <c r="E56" s="5" t="n"/>
      <c r="F56" s="4" t="n"/>
      <c r="G56" s="6" t="n"/>
      <c r="H56" s="6" t="n"/>
      <c r="I56" s="31">
        <f>IF(OR('Recettes'!G56="",'Recettes'!H56=""),"",MAX(0,'Recettes'!H56-'Recettes'!G56))</f>
        <v/>
      </c>
      <c r="J56" s="32" t="n"/>
      <c r="K56" s="33">
        <f>IF(OR('Recettes'!I56="",'Recettes'!J56=""),"",'Recettes'!I56*'Recettes'!J56)</f>
        <v/>
      </c>
      <c r="L56" s="32" t="n"/>
      <c r="M56" s="32" t="n"/>
      <c r="N56" s="33">
        <f>IF('Recettes'!K56="","",SUM('Recettes'!K56:'Recettes'!M56))</f>
        <v/>
      </c>
      <c r="O56" s="34">
        <f>IF('Recettes'!F56="","",IFERROR(VLOOKUP('Recettes'!F56,'Paramètres &amp; instructions'!$A$5:$B$8,2,0),""))</f>
        <v/>
      </c>
      <c r="P56" s="33">
        <f>IF(OR('Recettes'!N56="",'Recettes'!O56=""),"",'Recettes'!N56*'Recettes'!O56)</f>
        <v/>
      </c>
      <c r="Q56" s="32" t="n"/>
      <c r="R56" s="32" t="n"/>
      <c r="S56" s="33">
        <f>IF('Recettes'!N56="","",'Recettes'!N56-IF('Recettes'!P56="",0,'Recettes'!P56)-IF('Recettes'!Q56="",0,'Recettes'!Q56)-IF('Recettes'!R56="",0,'Recettes'!R56))</f>
        <v/>
      </c>
      <c r="T56" s="4" t="n"/>
      <c r="U56" s="4" t="n"/>
      <c r="V56" s="11">
        <f>IF('Recettes'!G56="","",TEXT('Recettes'!G56,"mm/yyyy"))</f>
        <v/>
      </c>
      <c r="W56" s="5" t="n"/>
    </row>
    <row r="57">
      <c r="A57" s="4" t="n"/>
      <c r="B57" s="5" t="n"/>
      <c r="C57" s="5" t="n"/>
      <c r="D57" s="4" t="n"/>
      <c r="E57" s="5" t="n"/>
      <c r="F57" s="4" t="n"/>
      <c r="G57" s="6" t="n"/>
      <c r="H57" s="6" t="n"/>
      <c r="I57" s="35">
        <f>IF(OR('Recettes'!G57="",'Recettes'!H57=""),"",MAX(0,'Recettes'!H57-'Recettes'!G57))</f>
        <v/>
      </c>
      <c r="J57" s="32" t="n"/>
      <c r="K57" s="36">
        <f>IF(OR('Recettes'!I57="",'Recettes'!J57=""),"",'Recettes'!I57*'Recettes'!J57)</f>
        <v/>
      </c>
      <c r="L57" s="32" t="n"/>
      <c r="M57" s="32" t="n"/>
      <c r="N57" s="36">
        <f>IF('Recettes'!K57="","",SUM('Recettes'!K57:'Recettes'!M57))</f>
        <v/>
      </c>
      <c r="O57" s="37">
        <f>IF('Recettes'!F57="","",IFERROR(VLOOKUP('Recettes'!F57,'Paramètres &amp; instructions'!$A$5:$B$8,2,0),""))</f>
        <v/>
      </c>
      <c r="P57" s="36">
        <f>IF(OR('Recettes'!N57="",'Recettes'!O57=""),"",'Recettes'!N57*'Recettes'!O57)</f>
        <v/>
      </c>
      <c r="Q57" s="32" t="n"/>
      <c r="R57" s="32" t="n"/>
      <c r="S57" s="36">
        <f>IF('Recettes'!N57="","",'Recettes'!N57-IF('Recettes'!P57="",0,'Recettes'!P57)-IF('Recettes'!Q57="",0,'Recettes'!Q57)-IF('Recettes'!R57="",0,'Recettes'!R57))</f>
        <v/>
      </c>
      <c r="T57" s="4" t="n"/>
      <c r="U57" s="4" t="n"/>
      <c r="V57" s="15">
        <f>IF('Recettes'!G57="","",TEXT('Recettes'!G57,"mm/yyyy"))</f>
        <v/>
      </c>
      <c r="W57" s="5" t="n"/>
    </row>
    <row r="58">
      <c r="A58" s="4" t="n"/>
      <c r="B58" s="5" t="n"/>
      <c r="C58" s="5" t="n"/>
      <c r="D58" s="4" t="n"/>
      <c r="E58" s="5" t="n"/>
      <c r="F58" s="4" t="n"/>
      <c r="G58" s="6" t="n"/>
      <c r="H58" s="6" t="n"/>
      <c r="I58" s="31">
        <f>IF(OR('Recettes'!G58="",'Recettes'!H58=""),"",MAX(0,'Recettes'!H58-'Recettes'!G58))</f>
        <v/>
      </c>
      <c r="J58" s="32" t="n"/>
      <c r="K58" s="33">
        <f>IF(OR('Recettes'!I58="",'Recettes'!J58=""),"",'Recettes'!I58*'Recettes'!J58)</f>
        <v/>
      </c>
      <c r="L58" s="32" t="n"/>
      <c r="M58" s="32" t="n"/>
      <c r="N58" s="33">
        <f>IF('Recettes'!K58="","",SUM('Recettes'!K58:'Recettes'!M58))</f>
        <v/>
      </c>
      <c r="O58" s="34">
        <f>IF('Recettes'!F58="","",IFERROR(VLOOKUP('Recettes'!F58,'Paramètres &amp; instructions'!$A$5:$B$8,2,0),""))</f>
        <v/>
      </c>
      <c r="P58" s="33">
        <f>IF(OR('Recettes'!N58="",'Recettes'!O58=""),"",'Recettes'!N58*'Recettes'!O58)</f>
        <v/>
      </c>
      <c r="Q58" s="32" t="n"/>
      <c r="R58" s="32" t="n"/>
      <c r="S58" s="33">
        <f>IF('Recettes'!N58="","",'Recettes'!N58-IF('Recettes'!P58="",0,'Recettes'!P58)-IF('Recettes'!Q58="",0,'Recettes'!Q58)-IF('Recettes'!R58="",0,'Recettes'!R58))</f>
        <v/>
      </c>
      <c r="T58" s="4" t="n"/>
      <c r="U58" s="4" t="n"/>
      <c r="V58" s="11">
        <f>IF('Recettes'!G58="","",TEXT('Recettes'!G58,"mm/yyyy"))</f>
        <v/>
      </c>
      <c r="W58" s="5" t="n"/>
    </row>
    <row r="59">
      <c r="A59" s="4" t="n"/>
      <c r="B59" s="5" t="n"/>
      <c r="C59" s="5" t="n"/>
      <c r="D59" s="4" t="n"/>
      <c r="E59" s="5" t="n"/>
      <c r="F59" s="4" t="n"/>
      <c r="G59" s="6" t="n"/>
      <c r="H59" s="6" t="n"/>
      <c r="I59" s="35">
        <f>IF(OR('Recettes'!G59="",'Recettes'!H59=""),"",MAX(0,'Recettes'!H59-'Recettes'!G59))</f>
        <v/>
      </c>
      <c r="J59" s="32" t="n"/>
      <c r="K59" s="36">
        <f>IF(OR('Recettes'!I59="",'Recettes'!J59=""),"",'Recettes'!I59*'Recettes'!J59)</f>
        <v/>
      </c>
      <c r="L59" s="32" t="n"/>
      <c r="M59" s="32" t="n"/>
      <c r="N59" s="36">
        <f>IF('Recettes'!K59="","",SUM('Recettes'!K59:'Recettes'!M59))</f>
        <v/>
      </c>
      <c r="O59" s="37">
        <f>IF('Recettes'!F59="","",IFERROR(VLOOKUP('Recettes'!F59,'Paramètres &amp; instructions'!$A$5:$B$8,2,0),""))</f>
        <v/>
      </c>
      <c r="P59" s="36">
        <f>IF(OR('Recettes'!N59="",'Recettes'!O59=""),"",'Recettes'!N59*'Recettes'!O59)</f>
        <v/>
      </c>
      <c r="Q59" s="32" t="n"/>
      <c r="R59" s="32" t="n"/>
      <c r="S59" s="36">
        <f>IF('Recettes'!N59="","",'Recettes'!N59-IF('Recettes'!P59="",0,'Recettes'!P59)-IF('Recettes'!Q59="",0,'Recettes'!Q59)-IF('Recettes'!R59="",0,'Recettes'!R59))</f>
        <v/>
      </c>
      <c r="T59" s="4" t="n"/>
      <c r="U59" s="4" t="n"/>
      <c r="V59" s="15">
        <f>IF('Recettes'!G59="","",TEXT('Recettes'!G59,"mm/yyyy"))</f>
        <v/>
      </c>
      <c r="W59" s="5" t="n"/>
    </row>
    <row r="60">
      <c r="A60" s="4" t="n"/>
      <c r="B60" s="5" t="n"/>
      <c r="C60" s="5" t="n"/>
      <c r="D60" s="4" t="n"/>
      <c r="E60" s="5" t="n"/>
      <c r="F60" s="4" t="n"/>
      <c r="G60" s="6" t="n"/>
      <c r="H60" s="6" t="n"/>
      <c r="I60" s="31">
        <f>IF(OR('Recettes'!G60="",'Recettes'!H60=""),"",MAX(0,'Recettes'!H60-'Recettes'!G60))</f>
        <v/>
      </c>
      <c r="J60" s="32" t="n"/>
      <c r="K60" s="33">
        <f>IF(OR('Recettes'!I60="",'Recettes'!J60=""),"",'Recettes'!I60*'Recettes'!J60)</f>
        <v/>
      </c>
      <c r="L60" s="32" t="n"/>
      <c r="M60" s="32" t="n"/>
      <c r="N60" s="33">
        <f>IF('Recettes'!K60="","",SUM('Recettes'!K60:'Recettes'!M60))</f>
        <v/>
      </c>
      <c r="O60" s="34">
        <f>IF('Recettes'!F60="","",IFERROR(VLOOKUP('Recettes'!F60,'Paramètres &amp; instructions'!$A$5:$B$8,2,0),""))</f>
        <v/>
      </c>
      <c r="P60" s="33">
        <f>IF(OR('Recettes'!N60="",'Recettes'!O60=""),"",'Recettes'!N60*'Recettes'!O60)</f>
        <v/>
      </c>
      <c r="Q60" s="32" t="n"/>
      <c r="R60" s="32" t="n"/>
      <c r="S60" s="33">
        <f>IF('Recettes'!N60="","",'Recettes'!N60-IF('Recettes'!P60="",0,'Recettes'!P60)-IF('Recettes'!Q60="",0,'Recettes'!Q60)-IF('Recettes'!R60="",0,'Recettes'!R60))</f>
        <v/>
      </c>
      <c r="T60" s="4" t="n"/>
      <c r="U60" s="4" t="n"/>
      <c r="V60" s="11">
        <f>IF('Recettes'!G60="","",TEXT('Recettes'!G60,"mm/yyyy"))</f>
        <v/>
      </c>
      <c r="W60" s="5" t="n"/>
    </row>
    <row r="61">
      <c r="A61" s="4" t="n"/>
      <c r="B61" s="5" t="n"/>
      <c r="C61" s="5" t="n"/>
      <c r="D61" s="4" t="n"/>
      <c r="E61" s="5" t="n"/>
      <c r="F61" s="4" t="n"/>
      <c r="G61" s="6" t="n"/>
      <c r="H61" s="6" t="n"/>
      <c r="I61" s="35">
        <f>IF(OR('Recettes'!G61="",'Recettes'!H61=""),"",MAX(0,'Recettes'!H61-'Recettes'!G61))</f>
        <v/>
      </c>
      <c r="J61" s="32" t="n"/>
      <c r="K61" s="36">
        <f>IF(OR('Recettes'!I61="",'Recettes'!J61=""),"",'Recettes'!I61*'Recettes'!J61)</f>
        <v/>
      </c>
      <c r="L61" s="32" t="n"/>
      <c r="M61" s="32" t="n"/>
      <c r="N61" s="36">
        <f>IF('Recettes'!K61="","",SUM('Recettes'!K61:'Recettes'!M61))</f>
        <v/>
      </c>
      <c r="O61" s="37">
        <f>IF('Recettes'!F61="","",IFERROR(VLOOKUP('Recettes'!F61,'Paramètres &amp; instructions'!$A$5:$B$8,2,0),""))</f>
        <v/>
      </c>
      <c r="P61" s="36">
        <f>IF(OR('Recettes'!N61="",'Recettes'!O61=""),"",'Recettes'!N61*'Recettes'!O61)</f>
        <v/>
      </c>
      <c r="Q61" s="32" t="n"/>
      <c r="R61" s="32" t="n"/>
      <c r="S61" s="36">
        <f>IF('Recettes'!N61="","",'Recettes'!N61-IF('Recettes'!P61="",0,'Recettes'!P61)-IF('Recettes'!Q61="",0,'Recettes'!Q61)-IF('Recettes'!R61="",0,'Recettes'!R61))</f>
        <v/>
      </c>
      <c r="T61" s="4" t="n"/>
      <c r="U61" s="4" t="n"/>
      <c r="V61" s="15">
        <f>IF('Recettes'!G61="","",TEXT('Recettes'!G61,"mm/yyyy"))</f>
        <v/>
      </c>
      <c r="W61" s="5" t="n"/>
    </row>
    <row r="62">
      <c r="A62" s="4" t="n"/>
      <c r="B62" s="5" t="n"/>
      <c r="C62" s="5" t="n"/>
      <c r="D62" s="4" t="n"/>
      <c r="E62" s="5" t="n"/>
      <c r="F62" s="4" t="n"/>
      <c r="G62" s="6" t="n"/>
      <c r="H62" s="6" t="n"/>
      <c r="I62" s="31">
        <f>IF(OR('Recettes'!G62="",'Recettes'!H62=""),"",MAX(0,'Recettes'!H62-'Recettes'!G62))</f>
        <v/>
      </c>
      <c r="J62" s="32" t="n"/>
      <c r="K62" s="33">
        <f>IF(OR('Recettes'!I62="",'Recettes'!J62=""),"",'Recettes'!I62*'Recettes'!J62)</f>
        <v/>
      </c>
      <c r="L62" s="32" t="n"/>
      <c r="M62" s="32" t="n"/>
      <c r="N62" s="33">
        <f>IF('Recettes'!K62="","",SUM('Recettes'!K62:'Recettes'!M62))</f>
        <v/>
      </c>
      <c r="O62" s="34">
        <f>IF('Recettes'!F62="","",IFERROR(VLOOKUP('Recettes'!F62,'Paramètres &amp; instructions'!$A$5:$B$8,2,0),""))</f>
        <v/>
      </c>
      <c r="P62" s="33">
        <f>IF(OR('Recettes'!N62="",'Recettes'!O62=""),"",'Recettes'!N62*'Recettes'!O62)</f>
        <v/>
      </c>
      <c r="Q62" s="32" t="n"/>
      <c r="R62" s="32" t="n"/>
      <c r="S62" s="33">
        <f>IF('Recettes'!N62="","",'Recettes'!N62-IF('Recettes'!P62="",0,'Recettes'!P62)-IF('Recettes'!Q62="",0,'Recettes'!Q62)-IF('Recettes'!R62="",0,'Recettes'!R62))</f>
        <v/>
      </c>
      <c r="T62" s="4" t="n"/>
      <c r="U62" s="4" t="n"/>
      <c r="V62" s="11">
        <f>IF('Recettes'!G62="","",TEXT('Recettes'!G62,"mm/yyyy"))</f>
        <v/>
      </c>
      <c r="W62" s="5" t="n"/>
    </row>
    <row r="63">
      <c r="A63" s="4" t="n"/>
      <c r="B63" s="5" t="n"/>
      <c r="C63" s="5" t="n"/>
      <c r="D63" s="4" t="n"/>
      <c r="E63" s="5" t="n"/>
      <c r="F63" s="4" t="n"/>
      <c r="G63" s="6" t="n"/>
      <c r="H63" s="6" t="n"/>
      <c r="I63" s="35">
        <f>IF(OR('Recettes'!G63="",'Recettes'!H63=""),"",MAX(0,'Recettes'!H63-'Recettes'!G63))</f>
        <v/>
      </c>
      <c r="J63" s="32" t="n"/>
      <c r="K63" s="36">
        <f>IF(OR('Recettes'!I63="",'Recettes'!J63=""),"",'Recettes'!I63*'Recettes'!J63)</f>
        <v/>
      </c>
      <c r="L63" s="32" t="n"/>
      <c r="M63" s="32" t="n"/>
      <c r="N63" s="36">
        <f>IF('Recettes'!K63="","",SUM('Recettes'!K63:'Recettes'!M63))</f>
        <v/>
      </c>
      <c r="O63" s="37">
        <f>IF('Recettes'!F63="","",IFERROR(VLOOKUP('Recettes'!F63,'Paramètres &amp; instructions'!$A$5:$B$8,2,0),""))</f>
        <v/>
      </c>
      <c r="P63" s="36">
        <f>IF(OR('Recettes'!N63="",'Recettes'!O63=""),"",'Recettes'!N63*'Recettes'!O63)</f>
        <v/>
      </c>
      <c r="Q63" s="32" t="n"/>
      <c r="R63" s="32" t="n"/>
      <c r="S63" s="36">
        <f>IF('Recettes'!N63="","",'Recettes'!N63-IF('Recettes'!P63="",0,'Recettes'!P63)-IF('Recettes'!Q63="",0,'Recettes'!Q63)-IF('Recettes'!R63="",0,'Recettes'!R63))</f>
        <v/>
      </c>
      <c r="T63" s="4" t="n"/>
      <c r="U63" s="4" t="n"/>
      <c r="V63" s="15">
        <f>IF('Recettes'!G63="","",TEXT('Recettes'!G63,"mm/yyyy"))</f>
        <v/>
      </c>
      <c r="W63" s="5" t="n"/>
    </row>
    <row r="64">
      <c r="A64" s="4" t="n"/>
      <c r="B64" s="5" t="n"/>
      <c r="C64" s="5" t="n"/>
      <c r="D64" s="4" t="n"/>
      <c r="E64" s="5" t="n"/>
      <c r="F64" s="4" t="n"/>
      <c r="G64" s="6" t="n"/>
      <c r="H64" s="6" t="n"/>
      <c r="I64" s="31">
        <f>IF(OR('Recettes'!G64="",'Recettes'!H64=""),"",MAX(0,'Recettes'!H64-'Recettes'!G64))</f>
        <v/>
      </c>
      <c r="J64" s="32" t="n"/>
      <c r="K64" s="33">
        <f>IF(OR('Recettes'!I64="",'Recettes'!J64=""),"",'Recettes'!I64*'Recettes'!J64)</f>
        <v/>
      </c>
      <c r="L64" s="32" t="n"/>
      <c r="M64" s="32" t="n"/>
      <c r="N64" s="33">
        <f>IF('Recettes'!K64="","",SUM('Recettes'!K64:'Recettes'!M64))</f>
        <v/>
      </c>
      <c r="O64" s="34">
        <f>IF('Recettes'!F64="","",IFERROR(VLOOKUP('Recettes'!F64,'Paramètres &amp; instructions'!$A$5:$B$8,2,0),""))</f>
        <v/>
      </c>
      <c r="P64" s="33">
        <f>IF(OR('Recettes'!N64="",'Recettes'!O64=""),"",'Recettes'!N64*'Recettes'!O64)</f>
        <v/>
      </c>
      <c r="Q64" s="32" t="n"/>
      <c r="R64" s="32" t="n"/>
      <c r="S64" s="33">
        <f>IF('Recettes'!N64="","",'Recettes'!N64-IF('Recettes'!P64="",0,'Recettes'!P64)-IF('Recettes'!Q64="",0,'Recettes'!Q64)-IF('Recettes'!R64="",0,'Recettes'!R64))</f>
        <v/>
      </c>
      <c r="T64" s="4" t="n"/>
      <c r="U64" s="4" t="n"/>
      <c r="V64" s="11">
        <f>IF('Recettes'!G64="","",TEXT('Recettes'!G64,"mm/yyyy"))</f>
        <v/>
      </c>
      <c r="W64" s="5" t="n"/>
    </row>
    <row r="65">
      <c r="A65" s="4" t="n"/>
      <c r="B65" s="5" t="n"/>
      <c r="C65" s="5" t="n"/>
      <c r="D65" s="4" t="n"/>
      <c r="E65" s="5" t="n"/>
      <c r="F65" s="4" t="n"/>
      <c r="G65" s="6" t="n"/>
      <c r="H65" s="6" t="n"/>
      <c r="I65" s="35">
        <f>IF(OR('Recettes'!G65="",'Recettes'!H65=""),"",MAX(0,'Recettes'!H65-'Recettes'!G65))</f>
        <v/>
      </c>
      <c r="J65" s="32" t="n"/>
      <c r="K65" s="36">
        <f>IF(OR('Recettes'!I65="",'Recettes'!J65=""),"",'Recettes'!I65*'Recettes'!J65)</f>
        <v/>
      </c>
      <c r="L65" s="32" t="n"/>
      <c r="M65" s="32" t="n"/>
      <c r="N65" s="36">
        <f>IF('Recettes'!K65="","",SUM('Recettes'!K65:'Recettes'!M65))</f>
        <v/>
      </c>
      <c r="O65" s="37">
        <f>IF('Recettes'!F65="","",IFERROR(VLOOKUP('Recettes'!F65,'Paramètres &amp; instructions'!$A$5:$B$8,2,0),""))</f>
        <v/>
      </c>
      <c r="P65" s="36">
        <f>IF(OR('Recettes'!N65="",'Recettes'!O65=""),"",'Recettes'!N65*'Recettes'!O65)</f>
        <v/>
      </c>
      <c r="Q65" s="32" t="n"/>
      <c r="R65" s="32" t="n"/>
      <c r="S65" s="36">
        <f>IF('Recettes'!N65="","",'Recettes'!N65-IF('Recettes'!P65="",0,'Recettes'!P65)-IF('Recettes'!Q65="",0,'Recettes'!Q65)-IF('Recettes'!R65="",0,'Recettes'!R65))</f>
        <v/>
      </c>
      <c r="T65" s="4" t="n"/>
      <c r="U65" s="4" t="n"/>
      <c r="V65" s="15">
        <f>IF('Recettes'!G65="","",TEXT('Recettes'!G65,"mm/yyyy"))</f>
        <v/>
      </c>
      <c r="W65" s="5" t="n"/>
    </row>
    <row r="66">
      <c r="A66" s="4" t="n"/>
      <c r="B66" s="5" t="n"/>
      <c r="C66" s="5" t="n"/>
      <c r="D66" s="4" t="n"/>
      <c r="E66" s="5" t="n"/>
      <c r="F66" s="4" t="n"/>
      <c r="G66" s="6" t="n"/>
      <c r="H66" s="6" t="n"/>
      <c r="I66" s="31">
        <f>IF(OR('Recettes'!G66="",'Recettes'!H66=""),"",MAX(0,'Recettes'!H66-'Recettes'!G66))</f>
        <v/>
      </c>
      <c r="J66" s="32" t="n"/>
      <c r="K66" s="33">
        <f>IF(OR('Recettes'!I66="",'Recettes'!J66=""),"",'Recettes'!I66*'Recettes'!J66)</f>
        <v/>
      </c>
      <c r="L66" s="32" t="n"/>
      <c r="M66" s="32" t="n"/>
      <c r="N66" s="33">
        <f>IF('Recettes'!K66="","",SUM('Recettes'!K66:'Recettes'!M66))</f>
        <v/>
      </c>
      <c r="O66" s="34">
        <f>IF('Recettes'!F66="","",IFERROR(VLOOKUP('Recettes'!F66,'Paramètres &amp; instructions'!$A$5:$B$8,2,0),""))</f>
        <v/>
      </c>
      <c r="P66" s="33">
        <f>IF(OR('Recettes'!N66="",'Recettes'!O66=""),"",'Recettes'!N66*'Recettes'!O66)</f>
        <v/>
      </c>
      <c r="Q66" s="32" t="n"/>
      <c r="R66" s="32" t="n"/>
      <c r="S66" s="33">
        <f>IF('Recettes'!N66="","",'Recettes'!N66-IF('Recettes'!P66="",0,'Recettes'!P66)-IF('Recettes'!Q66="",0,'Recettes'!Q66)-IF('Recettes'!R66="",0,'Recettes'!R66))</f>
        <v/>
      </c>
      <c r="T66" s="4" t="n"/>
      <c r="U66" s="4" t="n"/>
      <c r="V66" s="11">
        <f>IF('Recettes'!G66="","",TEXT('Recettes'!G66,"mm/yyyy"))</f>
        <v/>
      </c>
      <c r="W66" s="5" t="n"/>
    </row>
    <row r="67">
      <c r="A67" s="4" t="n"/>
      <c r="B67" s="5" t="n"/>
      <c r="C67" s="5" t="n"/>
      <c r="D67" s="4" t="n"/>
      <c r="E67" s="5" t="n"/>
      <c r="F67" s="4" t="n"/>
      <c r="G67" s="6" t="n"/>
      <c r="H67" s="6" t="n"/>
      <c r="I67" s="35">
        <f>IF(OR('Recettes'!G67="",'Recettes'!H67=""),"",MAX(0,'Recettes'!H67-'Recettes'!G67))</f>
        <v/>
      </c>
      <c r="J67" s="32" t="n"/>
      <c r="K67" s="36">
        <f>IF(OR('Recettes'!I67="",'Recettes'!J67=""),"",'Recettes'!I67*'Recettes'!J67)</f>
        <v/>
      </c>
      <c r="L67" s="32" t="n"/>
      <c r="M67" s="32" t="n"/>
      <c r="N67" s="36">
        <f>IF('Recettes'!K67="","",SUM('Recettes'!K67:'Recettes'!M67))</f>
        <v/>
      </c>
      <c r="O67" s="37">
        <f>IF('Recettes'!F67="","",IFERROR(VLOOKUP('Recettes'!F67,'Paramètres &amp; instructions'!$A$5:$B$8,2,0),""))</f>
        <v/>
      </c>
      <c r="P67" s="36">
        <f>IF(OR('Recettes'!N67="",'Recettes'!O67=""),"",'Recettes'!N67*'Recettes'!O67)</f>
        <v/>
      </c>
      <c r="Q67" s="32" t="n"/>
      <c r="R67" s="32" t="n"/>
      <c r="S67" s="36">
        <f>IF('Recettes'!N67="","",'Recettes'!N67-IF('Recettes'!P67="",0,'Recettes'!P67)-IF('Recettes'!Q67="",0,'Recettes'!Q67)-IF('Recettes'!R67="",0,'Recettes'!R67))</f>
        <v/>
      </c>
      <c r="T67" s="4" t="n"/>
      <c r="U67" s="4" t="n"/>
      <c r="V67" s="15">
        <f>IF('Recettes'!G67="","",TEXT('Recettes'!G67,"mm/yyyy"))</f>
        <v/>
      </c>
      <c r="W67" s="5" t="n"/>
    </row>
    <row r="68">
      <c r="A68" s="4" t="n"/>
      <c r="B68" s="5" t="n"/>
      <c r="C68" s="5" t="n"/>
      <c r="D68" s="4" t="n"/>
      <c r="E68" s="5" t="n"/>
      <c r="F68" s="4" t="n"/>
      <c r="G68" s="6" t="n"/>
      <c r="H68" s="6" t="n"/>
      <c r="I68" s="31">
        <f>IF(OR('Recettes'!G68="",'Recettes'!H68=""),"",MAX(0,'Recettes'!H68-'Recettes'!G68))</f>
        <v/>
      </c>
      <c r="J68" s="32" t="n"/>
      <c r="K68" s="33">
        <f>IF(OR('Recettes'!I68="",'Recettes'!J68=""),"",'Recettes'!I68*'Recettes'!J68)</f>
        <v/>
      </c>
      <c r="L68" s="32" t="n"/>
      <c r="M68" s="32" t="n"/>
      <c r="N68" s="33">
        <f>IF('Recettes'!K68="","",SUM('Recettes'!K68:'Recettes'!M68))</f>
        <v/>
      </c>
      <c r="O68" s="34">
        <f>IF('Recettes'!F68="","",IFERROR(VLOOKUP('Recettes'!F68,'Paramètres &amp; instructions'!$A$5:$B$8,2,0),""))</f>
        <v/>
      </c>
      <c r="P68" s="33">
        <f>IF(OR('Recettes'!N68="",'Recettes'!O68=""),"",'Recettes'!N68*'Recettes'!O68)</f>
        <v/>
      </c>
      <c r="Q68" s="32" t="n"/>
      <c r="R68" s="32" t="n"/>
      <c r="S68" s="33">
        <f>IF('Recettes'!N68="","",'Recettes'!N68-IF('Recettes'!P68="",0,'Recettes'!P68)-IF('Recettes'!Q68="",0,'Recettes'!Q68)-IF('Recettes'!R68="",0,'Recettes'!R68))</f>
        <v/>
      </c>
      <c r="T68" s="4" t="n"/>
      <c r="U68" s="4" t="n"/>
      <c r="V68" s="11">
        <f>IF('Recettes'!G68="","",TEXT('Recettes'!G68,"mm/yyyy"))</f>
        <v/>
      </c>
      <c r="W68" s="5" t="n"/>
    </row>
    <row r="69">
      <c r="A69" s="4" t="n"/>
      <c r="B69" s="5" t="n"/>
      <c r="C69" s="5" t="n"/>
      <c r="D69" s="4" t="n"/>
      <c r="E69" s="5" t="n"/>
      <c r="F69" s="4" t="n"/>
      <c r="G69" s="6" t="n"/>
      <c r="H69" s="6" t="n"/>
      <c r="I69" s="35">
        <f>IF(OR('Recettes'!G69="",'Recettes'!H69=""),"",MAX(0,'Recettes'!H69-'Recettes'!G69))</f>
        <v/>
      </c>
      <c r="J69" s="32" t="n"/>
      <c r="K69" s="36">
        <f>IF(OR('Recettes'!I69="",'Recettes'!J69=""),"",'Recettes'!I69*'Recettes'!J69)</f>
        <v/>
      </c>
      <c r="L69" s="32" t="n"/>
      <c r="M69" s="32" t="n"/>
      <c r="N69" s="36">
        <f>IF('Recettes'!K69="","",SUM('Recettes'!K69:'Recettes'!M69))</f>
        <v/>
      </c>
      <c r="O69" s="37">
        <f>IF('Recettes'!F69="","",IFERROR(VLOOKUP('Recettes'!F69,'Paramètres &amp; instructions'!$A$5:$B$8,2,0),""))</f>
        <v/>
      </c>
      <c r="P69" s="36">
        <f>IF(OR('Recettes'!N69="",'Recettes'!O69=""),"",'Recettes'!N69*'Recettes'!O69)</f>
        <v/>
      </c>
      <c r="Q69" s="32" t="n"/>
      <c r="R69" s="32" t="n"/>
      <c r="S69" s="36">
        <f>IF('Recettes'!N69="","",'Recettes'!N69-IF('Recettes'!P69="",0,'Recettes'!P69)-IF('Recettes'!Q69="",0,'Recettes'!Q69)-IF('Recettes'!R69="",0,'Recettes'!R69))</f>
        <v/>
      </c>
      <c r="T69" s="4" t="n"/>
      <c r="U69" s="4" t="n"/>
      <c r="V69" s="15">
        <f>IF('Recettes'!G69="","",TEXT('Recettes'!G69,"mm/yyyy"))</f>
        <v/>
      </c>
      <c r="W69" s="5" t="n"/>
    </row>
    <row r="70">
      <c r="A70" s="4" t="n"/>
      <c r="B70" s="5" t="n"/>
      <c r="C70" s="5" t="n"/>
      <c r="D70" s="4" t="n"/>
      <c r="E70" s="5" t="n"/>
      <c r="F70" s="4" t="n"/>
      <c r="G70" s="6" t="n"/>
      <c r="H70" s="6" t="n"/>
      <c r="I70" s="31">
        <f>IF(OR('Recettes'!G70="",'Recettes'!H70=""),"",MAX(0,'Recettes'!H70-'Recettes'!G70))</f>
        <v/>
      </c>
      <c r="J70" s="32" t="n"/>
      <c r="K70" s="33">
        <f>IF(OR('Recettes'!I70="",'Recettes'!J70=""),"",'Recettes'!I70*'Recettes'!J70)</f>
        <v/>
      </c>
      <c r="L70" s="32" t="n"/>
      <c r="M70" s="32" t="n"/>
      <c r="N70" s="33">
        <f>IF('Recettes'!K70="","",SUM('Recettes'!K70:'Recettes'!M70))</f>
        <v/>
      </c>
      <c r="O70" s="34">
        <f>IF('Recettes'!F70="","",IFERROR(VLOOKUP('Recettes'!F70,'Paramètres &amp; instructions'!$A$5:$B$8,2,0),""))</f>
        <v/>
      </c>
      <c r="P70" s="33">
        <f>IF(OR('Recettes'!N70="",'Recettes'!O70=""),"",'Recettes'!N70*'Recettes'!O70)</f>
        <v/>
      </c>
      <c r="Q70" s="32" t="n"/>
      <c r="R70" s="32" t="n"/>
      <c r="S70" s="33">
        <f>IF('Recettes'!N70="","",'Recettes'!N70-IF('Recettes'!P70="",0,'Recettes'!P70)-IF('Recettes'!Q70="",0,'Recettes'!Q70)-IF('Recettes'!R70="",0,'Recettes'!R70))</f>
        <v/>
      </c>
      <c r="T70" s="4" t="n"/>
      <c r="U70" s="4" t="n"/>
      <c r="V70" s="11">
        <f>IF('Recettes'!G70="","",TEXT('Recettes'!G70,"mm/yyyy"))</f>
        <v/>
      </c>
      <c r="W70" s="5" t="n"/>
    </row>
    <row r="71">
      <c r="A71" s="4" t="n"/>
      <c r="B71" s="5" t="n"/>
      <c r="C71" s="5" t="n"/>
      <c r="D71" s="4" t="n"/>
      <c r="E71" s="5" t="n"/>
      <c r="F71" s="4" t="n"/>
      <c r="G71" s="6" t="n"/>
      <c r="H71" s="6" t="n"/>
      <c r="I71" s="35">
        <f>IF(OR('Recettes'!G71="",'Recettes'!H71=""),"",MAX(0,'Recettes'!H71-'Recettes'!G71))</f>
        <v/>
      </c>
      <c r="J71" s="32" t="n"/>
      <c r="K71" s="36">
        <f>IF(OR('Recettes'!I71="",'Recettes'!J71=""),"",'Recettes'!I71*'Recettes'!J71)</f>
        <v/>
      </c>
      <c r="L71" s="32" t="n"/>
      <c r="M71" s="32" t="n"/>
      <c r="N71" s="36">
        <f>IF('Recettes'!K71="","",SUM('Recettes'!K71:'Recettes'!M71))</f>
        <v/>
      </c>
      <c r="O71" s="37">
        <f>IF('Recettes'!F71="","",IFERROR(VLOOKUP('Recettes'!F71,'Paramètres &amp; instructions'!$A$5:$B$8,2,0),""))</f>
        <v/>
      </c>
      <c r="P71" s="36">
        <f>IF(OR('Recettes'!N71="",'Recettes'!O71=""),"",'Recettes'!N71*'Recettes'!O71)</f>
        <v/>
      </c>
      <c r="Q71" s="32" t="n"/>
      <c r="R71" s="32" t="n"/>
      <c r="S71" s="36">
        <f>IF('Recettes'!N71="","",'Recettes'!N71-IF('Recettes'!P71="",0,'Recettes'!P71)-IF('Recettes'!Q71="",0,'Recettes'!Q71)-IF('Recettes'!R71="",0,'Recettes'!R71))</f>
        <v/>
      </c>
      <c r="T71" s="4" t="n"/>
      <c r="U71" s="4" t="n"/>
      <c r="V71" s="15">
        <f>IF('Recettes'!G71="","",TEXT('Recettes'!G71,"mm/yyyy"))</f>
        <v/>
      </c>
      <c r="W71" s="5" t="n"/>
    </row>
    <row r="72">
      <c r="A72" s="4" t="n"/>
      <c r="B72" s="5" t="n"/>
      <c r="C72" s="5" t="n"/>
      <c r="D72" s="4" t="n"/>
      <c r="E72" s="5" t="n"/>
      <c r="F72" s="4" t="n"/>
      <c r="G72" s="6" t="n"/>
      <c r="H72" s="6" t="n"/>
      <c r="I72" s="31">
        <f>IF(OR('Recettes'!G72="",'Recettes'!H72=""),"",MAX(0,'Recettes'!H72-'Recettes'!G72))</f>
        <v/>
      </c>
      <c r="J72" s="32" t="n"/>
      <c r="K72" s="33">
        <f>IF(OR('Recettes'!I72="",'Recettes'!J72=""),"",'Recettes'!I72*'Recettes'!J72)</f>
        <v/>
      </c>
      <c r="L72" s="32" t="n"/>
      <c r="M72" s="32" t="n"/>
      <c r="N72" s="33">
        <f>IF('Recettes'!K72="","",SUM('Recettes'!K72:'Recettes'!M72))</f>
        <v/>
      </c>
      <c r="O72" s="34">
        <f>IF('Recettes'!F72="","",IFERROR(VLOOKUP('Recettes'!F72,'Paramètres &amp; instructions'!$A$5:$B$8,2,0),""))</f>
        <v/>
      </c>
      <c r="P72" s="33">
        <f>IF(OR('Recettes'!N72="",'Recettes'!O72=""),"",'Recettes'!N72*'Recettes'!O72)</f>
        <v/>
      </c>
      <c r="Q72" s="32" t="n"/>
      <c r="R72" s="32" t="n"/>
      <c r="S72" s="33">
        <f>IF('Recettes'!N72="","",'Recettes'!N72-IF('Recettes'!P72="",0,'Recettes'!P72)-IF('Recettes'!Q72="",0,'Recettes'!Q72)-IF('Recettes'!R72="",0,'Recettes'!R72))</f>
        <v/>
      </c>
      <c r="T72" s="4" t="n"/>
      <c r="U72" s="4" t="n"/>
      <c r="V72" s="11">
        <f>IF('Recettes'!G72="","",TEXT('Recettes'!G72,"mm/yyyy"))</f>
        <v/>
      </c>
      <c r="W72" s="5" t="n"/>
    </row>
    <row r="73">
      <c r="A73" s="4" t="n"/>
      <c r="B73" s="5" t="n"/>
      <c r="C73" s="5" t="n"/>
      <c r="D73" s="4" t="n"/>
      <c r="E73" s="5" t="n"/>
      <c r="F73" s="4" t="n"/>
      <c r="G73" s="6" t="n"/>
      <c r="H73" s="6" t="n"/>
      <c r="I73" s="35">
        <f>IF(OR('Recettes'!G73="",'Recettes'!H73=""),"",MAX(0,'Recettes'!H73-'Recettes'!G73))</f>
        <v/>
      </c>
      <c r="J73" s="32" t="n"/>
      <c r="K73" s="36">
        <f>IF(OR('Recettes'!I73="",'Recettes'!J73=""),"",'Recettes'!I73*'Recettes'!J73)</f>
        <v/>
      </c>
      <c r="L73" s="32" t="n"/>
      <c r="M73" s="32" t="n"/>
      <c r="N73" s="36">
        <f>IF('Recettes'!K73="","",SUM('Recettes'!K73:'Recettes'!M73))</f>
        <v/>
      </c>
      <c r="O73" s="37">
        <f>IF('Recettes'!F73="","",IFERROR(VLOOKUP('Recettes'!F73,'Paramètres &amp; instructions'!$A$5:$B$8,2,0),""))</f>
        <v/>
      </c>
      <c r="P73" s="36">
        <f>IF(OR('Recettes'!N73="",'Recettes'!O73=""),"",'Recettes'!N73*'Recettes'!O73)</f>
        <v/>
      </c>
      <c r="Q73" s="32" t="n"/>
      <c r="R73" s="32" t="n"/>
      <c r="S73" s="36">
        <f>IF('Recettes'!N73="","",'Recettes'!N73-IF('Recettes'!P73="",0,'Recettes'!P73)-IF('Recettes'!Q73="",0,'Recettes'!Q73)-IF('Recettes'!R73="",0,'Recettes'!R73))</f>
        <v/>
      </c>
      <c r="T73" s="4" t="n"/>
      <c r="U73" s="4" t="n"/>
      <c r="V73" s="15">
        <f>IF('Recettes'!G73="","",TEXT('Recettes'!G73,"mm/yyyy"))</f>
        <v/>
      </c>
      <c r="W73" s="5" t="n"/>
    </row>
    <row r="74">
      <c r="A74" s="4" t="n"/>
      <c r="B74" s="5" t="n"/>
      <c r="C74" s="5" t="n"/>
      <c r="D74" s="4" t="n"/>
      <c r="E74" s="5" t="n"/>
      <c r="F74" s="4" t="n"/>
      <c r="G74" s="6" t="n"/>
      <c r="H74" s="6" t="n"/>
      <c r="I74" s="31">
        <f>IF(OR('Recettes'!G74="",'Recettes'!H74=""),"",MAX(0,'Recettes'!H74-'Recettes'!G74))</f>
        <v/>
      </c>
      <c r="J74" s="32" t="n"/>
      <c r="K74" s="33">
        <f>IF(OR('Recettes'!I74="",'Recettes'!J74=""),"",'Recettes'!I74*'Recettes'!J74)</f>
        <v/>
      </c>
      <c r="L74" s="32" t="n"/>
      <c r="M74" s="32" t="n"/>
      <c r="N74" s="33">
        <f>IF('Recettes'!K74="","",SUM('Recettes'!K74:'Recettes'!M74))</f>
        <v/>
      </c>
      <c r="O74" s="34">
        <f>IF('Recettes'!F74="","",IFERROR(VLOOKUP('Recettes'!F74,'Paramètres &amp; instructions'!$A$5:$B$8,2,0),""))</f>
        <v/>
      </c>
      <c r="P74" s="33">
        <f>IF(OR('Recettes'!N74="",'Recettes'!O74=""),"",'Recettes'!N74*'Recettes'!O74)</f>
        <v/>
      </c>
      <c r="Q74" s="32" t="n"/>
      <c r="R74" s="32" t="n"/>
      <c r="S74" s="33">
        <f>IF('Recettes'!N74="","",'Recettes'!N74-IF('Recettes'!P74="",0,'Recettes'!P74)-IF('Recettes'!Q74="",0,'Recettes'!Q74)-IF('Recettes'!R74="",0,'Recettes'!R74))</f>
        <v/>
      </c>
      <c r="T74" s="4" t="n"/>
      <c r="U74" s="4" t="n"/>
      <c r="V74" s="11">
        <f>IF('Recettes'!G74="","",TEXT('Recettes'!G74,"mm/yyyy"))</f>
        <v/>
      </c>
      <c r="W74" s="5" t="n"/>
    </row>
    <row r="75">
      <c r="A75" s="4" t="n"/>
      <c r="B75" s="5" t="n"/>
      <c r="C75" s="5" t="n"/>
      <c r="D75" s="4" t="n"/>
      <c r="E75" s="5" t="n"/>
      <c r="F75" s="4" t="n"/>
      <c r="G75" s="6" t="n"/>
      <c r="H75" s="6" t="n"/>
      <c r="I75" s="35">
        <f>IF(OR('Recettes'!G75="",'Recettes'!H75=""),"",MAX(0,'Recettes'!H75-'Recettes'!G75))</f>
        <v/>
      </c>
      <c r="J75" s="32" t="n"/>
      <c r="K75" s="36">
        <f>IF(OR('Recettes'!I75="",'Recettes'!J75=""),"",'Recettes'!I75*'Recettes'!J75)</f>
        <v/>
      </c>
      <c r="L75" s="32" t="n"/>
      <c r="M75" s="32" t="n"/>
      <c r="N75" s="36">
        <f>IF('Recettes'!K75="","",SUM('Recettes'!K75:'Recettes'!M75))</f>
        <v/>
      </c>
      <c r="O75" s="37">
        <f>IF('Recettes'!F75="","",IFERROR(VLOOKUP('Recettes'!F75,'Paramètres &amp; instructions'!$A$5:$B$8,2,0),""))</f>
        <v/>
      </c>
      <c r="P75" s="36">
        <f>IF(OR('Recettes'!N75="",'Recettes'!O75=""),"",'Recettes'!N75*'Recettes'!O75)</f>
        <v/>
      </c>
      <c r="Q75" s="32" t="n"/>
      <c r="R75" s="32" t="n"/>
      <c r="S75" s="36">
        <f>IF('Recettes'!N75="","",'Recettes'!N75-IF('Recettes'!P75="",0,'Recettes'!P75)-IF('Recettes'!Q75="",0,'Recettes'!Q75)-IF('Recettes'!R75="",0,'Recettes'!R75))</f>
        <v/>
      </c>
      <c r="T75" s="4" t="n"/>
      <c r="U75" s="4" t="n"/>
      <c r="V75" s="15">
        <f>IF('Recettes'!G75="","",TEXT('Recettes'!G75,"mm/yyyy"))</f>
        <v/>
      </c>
      <c r="W75" s="5" t="n"/>
    </row>
    <row r="76">
      <c r="A76" s="4" t="n"/>
      <c r="B76" s="5" t="n"/>
      <c r="C76" s="5" t="n"/>
      <c r="D76" s="4" t="n"/>
      <c r="E76" s="5" t="n"/>
      <c r="F76" s="4" t="n"/>
      <c r="G76" s="6" t="n"/>
      <c r="H76" s="6" t="n"/>
      <c r="I76" s="31">
        <f>IF(OR('Recettes'!G76="",'Recettes'!H76=""),"",MAX(0,'Recettes'!H76-'Recettes'!G76))</f>
        <v/>
      </c>
      <c r="J76" s="32" t="n"/>
      <c r="K76" s="33">
        <f>IF(OR('Recettes'!I76="",'Recettes'!J76=""),"",'Recettes'!I76*'Recettes'!J76)</f>
        <v/>
      </c>
      <c r="L76" s="32" t="n"/>
      <c r="M76" s="32" t="n"/>
      <c r="N76" s="33">
        <f>IF('Recettes'!K76="","",SUM('Recettes'!K76:'Recettes'!M76))</f>
        <v/>
      </c>
      <c r="O76" s="34">
        <f>IF('Recettes'!F76="","",IFERROR(VLOOKUP('Recettes'!F76,'Paramètres &amp; instructions'!$A$5:$B$8,2,0),""))</f>
        <v/>
      </c>
      <c r="P76" s="33">
        <f>IF(OR('Recettes'!N76="",'Recettes'!O76=""),"",'Recettes'!N76*'Recettes'!O76)</f>
        <v/>
      </c>
      <c r="Q76" s="32" t="n"/>
      <c r="R76" s="32" t="n"/>
      <c r="S76" s="33">
        <f>IF('Recettes'!N76="","",'Recettes'!N76-IF('Recettes'!P76="",0,'Recettes'!P76)-IF('Recettes'!Q76="",0,'Recettes'!Q76)-IF('Recettes'!R76="",0,'Recettes'!R76))</f>
        <v/>
      </c>
      <c r="T76" s="4" t="n"/>
      <c r="U76" s="4" t="n"/>
      <c r="V76" s="11">
        <f>IF('Recettes'!G76="","",TEXT('Recettes'!G76,"mm/yyyy"))</f>
        <v/>
      </c>
      <c r="W76" s="5" t="n"/>
    </row>
    <row r="77">
      <c r="A77" s="4" t="n"/>
      <c r="B77" s="5" t="n"/>
      <c r="C77" s="5" t="n"/>
      <c r="D77" s="4" t="n"/>
      <c r="E77" s="5" t="n"/>
      <c r="F77" s="4" t="n"/>
      <c r="G77" s="6" t="n"/>
      <c r="H77" s="6" t="n"/>
      <c r="I77" s="35">
        <f>IF(OR('Recettes'!G77="",'Recettes'!H77=""),"",MAX(0,'Recettes'!H77-'Recettes'!G77))</f>
        <v/>
      </c>
      <c r="J77" s="32" t="n"/>
      <c r="K77" s="36">
        <f>IF(OR('Recettes'!I77="",'Recettes'!J77=""),"",'Recettes'!I77*'Recettes'!J77)</f>
        <v/>
      </c>
      <c r="L77" s="32" t="n"/>
      <c r="M77" s="32" t="n"/>
      <c r="N77" s="36">
        <f>IF('Recettes'!K77="","",SUM('Recettes'!K77:'Recettes'!M77))</f>
        <v/>
      </c>
      <c r="O77" s="37">
        <f>IF('Recettes'!F77="","",IFERROR(VLOOKUP('Recettes'!F77,'Paramètres &amp; instructions'!$A$5:$B$8,2,0),""))</f>
        <v/>
      </c>
      <c r="P77" s="36">
        <f>IF(OR('Recettes'!N77="",'Recettes'!O77=""),"",'Recettes'!N77*'Recettes'!O77)</f>
        <v/>
      </c>
      <c r="Q77" s="32" t="n"/>
      <c r="R77" s="32" t="n"/>
      <c r="S77" s="36">
        <f>IF('Recettes'!N77="","",'Recettes'!N77-IF('Recettes'!P77="",0,'Recettes'!P77)-IF('Recettes'!Q77="",0,'Recettes'!Q77)-IF('Recettes'!R77="",0,'Recettes'!R77))</f>
        <v/>
      </c>
      <c r="T77" s="4" t="n"/>
      <c r="U77" s="4" t="n"/>
      <c r="V77" s="15">
        <f>IF('Recettes'!G77="","",TEXT('Recettes'!G77,"mm/yyyy"))</f>
        <v/>
      </c>
      <c r="W77" s="5" t="n"/>
    </row>
    <row r="78">
      <c r="A78" s="4" t="n"/>
      <c r="B78" s="5" t="n"/>
      <c r="C78" s="5" t="n"/>
      <c r="D78" s="4" t="n"/>
      <c r="E78" s="5" t="n"/>
      <c r="F78" s="4" t="n"/>
      <c r="G78" s="6" t="n"/>
      <c r="H78" s="6" t="n"/>
      <c r="I78" s="31">
        <f>IF(OR('Recettes'!G78="",'Recettes'!H78=""),"",MAX(0,'Recettes'!H78-'Recettes'!G78))</f>
        <v/>
      </c>
      <c r="J78" s="32" t="n"/>
      <c r="K78" s="33">
        <f>IF(OR('Recettes'!I78="",'Recettes'!J78=""),"",'Recettes'!I78*'Recettes'!J78)</f>
        <v/>
      </c>
      <c r="L78" s="32" t="n"/>
      <c r="M78" s="32" t="n"/>
      <c r="N78" s="33">
        <f>IF('Recettes'!K78="","",SUM('Recettes'!K78:'Recettes'!M78))</f>
        <v/>
      </c>
      <c r="O78" s="34">
        <f>IF('Recettes'!F78="","",IFERROR(VLOOKUP('Recettes'!F78,'Paramètres &amp; instructions'!$A$5:$B$8,2,0),""))</f>
        <v/>
      </c>
      <c r="P78" s="33">
        <f>IF(OR('Recettes'!N78="",'Recettes'!O78=""),"",'Recettes'!N78*'Recettes'!O78)</f>
        <v/>
      </c>
      <c r="Q78" s="32" t="n"/>
      <c r="R78" s="32" t="n"/>
      <c r="S78" s="33">
        <f>IF('Recettes'!N78="","",'Recettes'!N78-IF('Recettes'!P78="",0,'Recettes'!P78)-IF('Recettes'!Q78="",0,'Recettes'!Q78)-IF('Recettes'!R78="",0,'Recettes'!R78))</f>
        <v/>
      </c>
      <c r="T78" s="4" t="n"/>
      <c r="U78" s="4" t="n"/>
      <c r="V78" s="11">
        <f>IF('Recettes'!G78="","",TEXT('Recettes'!G78,"mm/yyyy"))</f>
        <v/>
      </c>
      <c r="W78" s="5" t="n"/>
    </row>
    <row r="79">
      <c r="A79" s="4" t="n"/>
      <c r="B79" s="5" t="n"/>
      <c r="C79" s="5" t="n"/>
      <c r="D79" s="4" t="n"/>
      <c r="E79" s="5" t="n"/>
      <c r="F79" s="4" t="n"/>
      <c r="G79" s="6" t="n"/>
      <c r="H79" s="6" t="n"/>
      <c r="I79" s="35">
        <f>IF(OR('Recettes'!G79="",'Recettes'!H79=""),"",MAX(0,'Recettes'!H79-'Recettes'!G79))</f>
        <v/>
      </c>
      <c r="J79" s="32" t="n"/>
      <c r="K79" s="36">
        <f>IF(OR('Recettes'!I79="",'Recettes'!J79=""),"",'Recettes'!I79*'Recettes'!J79)</f>
        <v/>
      </c>
      <c r="L79" s="32" t="n"/>
      <c r="M79" s="32" t="n"/>
      <c r="N79" s="36">
        <f>IF('Recettes'!K79="","",SUM('Recettes'!K79:'Recettes'!M79))</f>
        <v/>
      </c>
      <c r="O79" s="37">
        <f>IF('Recettes'!F79="","",IFERROR(VLOOKUP('Recettes'!F79,'Paramètres &amp; instructions'!$A$5:$B$8,2,0),""))</f>
        <v/>
      </c>
      <c r="P79" s="36">
        <f>IF(OR('Recettes'!N79="",'Recettes'!O79=""),"",'Recettes'!N79*'Recettes'!O79)</f>
        <v/>
      </c>
      <c r="Q79" s="32" t="n"/>
      <c r="R79" s="32" t="n"/>
      <c r="S79" s="36">
        <f>IF('Recettes'!N79="","",'Recettes'!N79-IF('Recettes'!P79="",0,'Recettes'!P79)-IF('Recettes'!Q79="",0,'Recettes'!Q79)-IF('Recettes'!R79="",0,'Recettes'!R79))</f>
        <v/>
      </c>
      <c r="T79" s="4" t="n"/>
      <c r="U79" s="4" t="n"/>
      <c r="V79" s="15">
        <f>IF('Recettes'!G79="","",TEXT('Recettes'!G79,"mm/yyyy"))</f>
        <v/>
      </c>
      <c r="W79" s="5" t="n"/>
    </row>
    <row r="80">
      <c r="A80" s="4" t="n"/>
      <c r="B80" s="5" t="n"/>
      <c r="C80" s="5" t="n"/>
      <c r="D80" s="4" t="n"/>
      <c r="E80" s="5" t="n"/>
      <c r="F80" s="4" t="n"/>
      <c r="G80" s="6" t="n"/>
      <c r="H80" s="6" t="n"/>
      <c r="I80" s="31">
        <f>IF(OR('Recettes'!G80="",'Recettes'!H80=""),"",MAX(0,'Recettes'!H80-'Recettes'!G80))</f>
        <v/>
      </c>
      <c r="J80" s="32" t="n"/>
      <c r="K80" s="33">
        <f>IF(OR('Recettes'!I80="",'Recettes'!J80=""),"",'Recettes'!I80*'Recettes'!J80)</f>
        <v/>
      </c>
      <c r="L80" s="32" t="n"/>
      <c r="M80" s="32" t="n"/>
      <c r="N80" s="33">
        <f>IF('Recettes'!K80="","",SUM('Recettes'!K80:'Recettes'!M80))</f>
        <v/>
      </c>
      <c r="O80" s="34">
        <f>IF('Recettes'!F80="","",IFERROR(VLOOKUP('Recettes'!F80,'Paramètres &amp; instructions'!$A$5:$B$8,2,0),""))</f>
        <v/>
      </c>
      <c r="P80" s="33">
        <f>IF(OR('Recettes'!N80="",'Recettes'!O80=""),"",'Recettes'!N80*'Recettes'!O80)</f>
        <v/>
      </c>
      <c r="Q80" s="32" t="n"/>
      <c r="R80" s="32" t="n"/>
      <c r="S80" s="33">
        <f>IF('Recettes'!N80="","",'Recettes'!N80-IF('Recettes'!P80="",0,'Recettes'!P80)-IF('Recettes'!Q80="",0,'Recettes'!Q80)-IF('Recettes'!R80="",0,'Recettes'!R80))</f>
        <v/>
      </c>
      <c r="T80" s="4" t="n"/>
      <c r="U80" s="4" t="n"/>
      <c r="V80" s="11">
        <f>IF('Recettes'!G80="","",TEXT('Recettes'!G80,"mm/yyyy"))</f>
        <v/>
      </c>
      <c r="W80" s="5" t="n"/>
    </row>
    <row r="81">
      <c r="A81" s="4" t="n"/>
      <c r="B81" s="5" t="n"/>
      <c r="C81" s="5" t="n"/>
      <c r="D81" s="4" t="n"/>
      <c r="E81" s="5" t="n"/>
      <c r="F81" s="4" t="n"/>
      <c r="G81" s="6" t="n"/>
      <c r="H81" s="6" t="n"/>
      <c r="I81" s="35">
        <f>IF(OR('Recettes'!G81="",'Recettes'!H81=""),"",MAX(0,'Recettes'!H81-'Recettes'!G81))</f>
        <v/>
      </c>
      <c r="J81" s="32" t="n"/>
      <c r="K81" s="36">
        <f>IF(OR('Recettes'!I81="",'Recettes'!J81=""),"",'Recettes'!I81*'Recettes'!J81)</f>
        <v/>
      </c>
      <c r="L81" s="32" t="n"/>
      <c r="M81" s="32" t="n"/>
      <c r="N81" s="36">
        <f>IF('Recettes'!K81="","",SUM('Recettes'!K81:'Recettes'!M81))</f>
        <v/>
      </c>
      <c r="O81" s="37">
        <f>IF('Recettes'!F81="","",IFERROR(VLOOKUP('Recettes'!F81,'Paramètres &amp; instructions'!$A$5:$B$8,2,0),""))</f>
        <v/>
      </c>
      <c r="P81" s="36">
        <f>IF(OR('Recettes'!N81="",'Recettes'!O81=""),"",'Recettes'!N81*'Recettes'!O81)</f>
        <v/>
      </c>
      <c r="Q81" s="32" t="n"/>
      <c r="R81" s="32" t="n"/>
      <c r="S81" s="36">
        <f>IF('Recettes'!N81="","",'Recettes'!N81-IF('Recettes'!P81="",0,'Recettes'!P81)-IF('Recettes'!Q81="",0,'Recettes'!Q81)-IF('Recettes'!R81="",0,'Recettes'!R81))</f>
        <v/>
      </c>
      <c r="T81" s="4" t="n"/>
      <c r="U81" s="4" t="n"/>
      <c r="V81" s="15">
        <f>IF('Recettes'!G81="","",TEXT('Recettes'!G81,"mm/yyyy"))</f>
        <v/>
      </c>
      <c r="W81" s="5" t="n"/>
    </row>
    <row r="82">
      <c r="A82" s="4" t="n"/>
      <c r="B82" s="5" t="n"/>
      <c r="C82" s="5" t="n"/>
      <c r="D82" s="4" t="n"/>
      <c r="E82" s="5" t="n"/>
      <c r="F82" s="4" t="n"/>
      <c r="G82" s="6" t="n"/>
      <c r="H82" s="6" t="n"/>
      <c r="I82" s="31">
        <f>IF(OR('Recettes'!G82="",'Recettes'!H82=""),"",MAX(0,'Recettes'!H82-'Recettes'!G82))</f>
        <v/>
      </c>
      <c r="J82" s="32" t="n"/>
      <c r="K82" s="33">
        <f>IF(OR('Recettes'!I82="",'Recettes'!J82=""),"",'Recettes'!I82*'Recettes'!J82)</f>
        <v/>
      </c>
      <c r="L82" s="32" t="n"/>
      <c r="M82" s="32" t="n"/>
      <c r="N82" s="33">
        <f>IF('Recettes'!K82="","",SUM('Recettes'!K82:'Recettes'!M82))</f>
        <v/>
      </c>
      <c r="O82" s="34">
        <f>IF('Recettes'!F82="","",IFERROR(VLOOKUP('Recettes'!F82,'Paramètres &amp; instructions'!$A$5:$B$8,2,0),""))</f>
        <v/>
      </c>
      <c r="P82" s="33">
        <f>IF(OR('Recettes'!N82="",'Recettes'!O82=""),"",'Recettes'!N82*'Recettes'!O82)</f>
        <v/>
      </c>
      <c r="Q82" s="32" t="n"/>
      <c r="R82" s="32" t="n"/>
      <c r="S82" s="33">
        <f>IF('Recettes'!N82="","",'Recettes'!N82-IF('Recettes'!P82="",0,'Recettes'!P82)-IF('Recettes'!Q82="",0,'Recettes'!Q82)-IF('Recettes'!R82="",0,'Recettes'!R82))</f>
        <v/>
      </c>
      <c r="T82" s="4" t="n"/>
      <c r="U82" s="4" t="n"/>
      <c r="V82" s="11">
        <f>IF('Recettes'!G82="","",TEXT('Recettes'!G82,"mm/yyyy"))</f>
        <v/>
      </c>
      <c r="W82" s="5" t="n"/>
    </row>
    <row r="83">
      <c r="A83" s="4" t="n"/>
      <c r="B83" s="5" t="n"/>
      <c r="C83" s="5" t="n"/>
      <c r="D83" s="4" t="n"/>
      <c r="E83" s="5" t="n"/>
      <c r="F83" s="4" t="n"/>
      <c r="G83" s="6" t="n"/>
      <c r="H83" s="6" t="n"/>
      <c r="I83" s="35">
        <f>IF(OR('Recettes'!G83="",'Recettes'!H83=""),"",MAX(0,'Recettes'!H83-'Recettes'!G83))</f>
        <v/>
      </c>
      <c r="J83" s="32" t="n"/>
      <c r="K83" s="36">
        <f>IF(OR('Recettes'!I83="",'Recettes'!J83=""),"",'Recettes'!I83*'Recettes'!J83)</f>
        <v/>
      </c>
      <c r="L83" s="32" t="n"/>
      <c r="M83" s="32" t="n"/>
      <c r="N83" s="36">
        <f>IF('Recettes'!K83="","",SUM('Recettes'!K83:'Recettes'!M83))</f>
        <v/>
      </c>
      <c r="O83" s="37">
        <f>IF('Recettes'!F83="","",IFERROR(VLOOKUP('Recettes'!F83,'Paramètres &amp; instructions'!$A$5:$B$8,2,0),""))</f>
        <v/>
      </c>
      <c r="P83" s="36">
        <f>IF(OR('Recettes'!N83="",'Recettes'!O83=""),"",'Recettes'!N83*'Recettes'!O83)</f>
        <v/>
      </c>
      <c r="Q83" s="32" t="n"/>
      <c r="R83" s="32" t="n"/>
      <c r="S83" s="36">
        <f>IF('Recettes'!N83="","",'Recettes'!N83-IF('Recettes'!P83="",0,'Recettes'!P83)-IF('Recettes'!Q83="",0,'Recettes'!Q83)-IF('Recettes'!R83="",0,'Recettes'!R83))</f>
        <v/>
      </c>
      <c r="T83" s="4" t="n"/>
      <c r="U83" s="4" t="n"/>
      <c r="V83" s="15">
        <f>IF('Recettes'!G83="","",TEXT('Recettes'!G83,"mm/yyyy"))</f>
        <v/>
      </c>
      <c r="W83" s="5" t="n"/>
    </row>
    <row r="84">
      <c r="A84" s="4" t="n"/>
      <c r="B84" s="5" t="n"/>
      <c r="C84" s="5" t="n"/>
      <c r="D84" s="4" t="n"/>
      <c r="E84" s="5" t="n"/>
      <c r="F84" s="4" t="n"/>
      <c r="G84" s="6" t="n"/>
      <c r="H84" s="6" t="n"/>
      <c r="I84" s="31">
        <f>IF(OR('Recettes'!G84="",'Recettes'!H84=""),"",MAX(0,'Recettes'!H84-'Recettes'!G84))</f>
        <v/>
      </c>
      <c r="J84" s="32" t="n"/>
      <c r="K84" s="33">
        <f>IF(OR('Recettes'!I84="",'Recettes'!J84=""),"",'Recettes'!I84*'Recettes'!J84)</f>
        <v/>
      </c>
      <c r="L84" s="32" t="n"/>
      <c r="M84" s="32" t="n"/>
      <c r="N84" s="33">
        <f>IF('Recettes'!K84="","",SUM('Recettes'!K84:'Recettes'!M84))</f>
        <v/>
      </c>
      <c r="O84" s="34">
        <f>IF('Recettes'!F84="","",IFERROR(VLOOKUP('Recettes'!F84,'Paramètres &amp; instructions'!$A$5:$B$8,2,0),""))</f>
        <v/>
      </c>
      <c r="P84" s="33">
        <f>IF(OR('Recettes'!N84="",'Recettes'!O84=""),"",'Recettes'!N84*'Recettes'!O84)</f>
        <v/>
      </c>
      <c r="Q84" s="32" t="n"/>
      <c r="R84" s="32" t="n"/>
      <c r="S84" s="33">
        <f>IF('Recettes'!N84="","",'Recettes'!N84-IF('Recettes'!P84="",0,'Recettes'!P84)-IF('Recettes'!Q84="",0,'Recettes'!Q84)-IF('Recettes'!R84="",0,'Recettes'!R84))</f>
        <v/>
      </c>
      <c r="T84" s="4" t="n"/>
      <c r="U84" s="4" t="n"/>
      <c r="V84" s="11">
        <f>IF('Recettes'!G84="","",TEXT('Recettes'!G84,"mm/yyyy"))</f>
        <v/>
      </c>
      <c r="W84" s="5" t="n"/>
    </row>
    <row r="85">
      <c r="A85" s="4" t="n"/>
      <c r="B85" s="5" t="n"/>
      <c r="C85" s="5" t="n"/>
      <c r="D85" s="4" t="n"/>
      <c r="E85" s="5" t="n"/>
      <c r="F85" s="4" t="n"/>
      <c r="G85" s="6" t="n"/>
      <c r="H85" s="6" t="n"/>
      <c r="I85" s="35">
        <f>IF(OR('Recettes'!G85="",'Recettes'!H85=""),"",MAX(0,'Recettes'!H85-'Recettes'!G85))</f>
        <v/>
      </c>
      <c r="J85" s="32" t="n"/>
      <c r="K85" s="36">
        <f>IF(OR('Recettes'!I85="",'Recettes'!J85=""),"",'Recettes'!I85*'Recettes'!J85)</f>
        <v/>
      </c>
      <c r="L85" s="32" t="n"/>
      <c r="M85" s="32" t="n"/>
      <c r="N85" s="36">
        <f>IF('Recettes'!K85="","",SUM('Recettes'!K85:'Recettes'!M85))</f>
        <v/>
      </c>
      <c r="O85" s="37">
        <f>IF('Recettes'!F85="","",IFERROR(VLOOKUP('Recettes'!F85,'Paramètres &amp; instructions'!$A$5:$B$8,2,0),""))</f>
        <v/>
      </c>
      <c r="P85" s="36">
        <f>IF(OR('Recettes'!N85="",'Recettes'!O85=""),"",'Recettes'!N85*'Recettes'!O85)</f>
        <v/>
      </c>
      <c r="Q85" s="32" t="n"/>
      <c r="R85" s="32" t="n"/>
      <c r="S85" s="36">
        <f>IF('Recettes'!N85="","",'Recettes'!N85-IF('Recettes'!P85="",0,'Recettes'!P85)-IF('Recettes'!Q85="",0,'Recettes'!Q85)-IF('Recettes'!R85="",0,'Recettes'!R85))</f>
        <v/>
      </c>
      <c r="T85" s="4" t="n"/>
      <c r="U85" s="4" t="n"/>
      <c r="V85" s="15">
        <f>IF('Recettes'!G85="","",TEXT('Recettes'!G85,"mm/yyyy"))</f>
        <v/>
      </c>
      <c r="W85" s="5" t="n"/>
    </row>
    <row r="86">
      <c r="A86" s="4" t="n"/>
      <c r="B86" s="5" t="n"/>
      <c r="C86" s="5" t="n"/>
      <c r="D86" s="4" t="n"/>
      <c r="E86" s="5" t="n"/>
      <c r="F86" s="4" t="n"/>
      <c r="G86" s="6" t="n"/>
      <c r="H86" s="6" t="n"/>
      <c r="I86" s="31">
        <f>IF(OR('Recettes'!G86="",'Recettes'!H86=""),"",MAX(0,'Recettes'!H86-'Recettes'!G86))</f>
        <v/>
      </c>
      <c r="J86" s="32" t="n"/>
      <c r="K86" s="33">
        <f>IF(OR('Recettes'!I86="",'Recettes'!J86=""),"",'Recettes'!I86*'Recettes'!J86)</f>
        <v/>
      </c>
      <c r="L86" s="32" t="n"/>
      <c r="M86" s="32" t="n"/>
      <c r="N86" s="33">
        <f>IF('Recettes'!K86="","",SUM('Recettes'!K86:'Recettes'!M86))</f>
        <v/>
      </c>
      <c r="O86" s="34">
        <f>IF('Recettes'!F86="","",IFERROR(VLOOKUP('Recettes'!F86,'Paramètres &amp; instructions'!$A$5:$B$8,2,0),""))</f>
        <v/>
      </c>
      <c r="P86" s="33">
        <f>IF(OR('Recettes'!N86="",'Recettes'!O86=""),"",'Recettes'!N86*'Recettes'!O86)</f>
        <v/>
      </c>
      <c r="Q86" s="32" t="n"/>
      <c r="R86" s="32" t="n"/>
      <c r="S86" s="33">
        <f>IF('Recettes'!N86="","",'Recettes'!N86-IF('Recettes'!P86="",0,'Recettes'!P86)-IF('Recettes'!Q86="",0,'Recettes'!Q86)-IF('Recettes'!R86="",0,'Recettes'!R86))</f>
        <v/>
      </c>
      <c r="T86" s="4" t="n"/>
      <c r="U86" s="4" t="n"/>
      <c r="V86" s="11">
        <f>IF('Recettes'!G86="","",TEXT('Recettes'!G86,"mm/yyyy"))</f>
        <v/>
      </c>
      <c r="W86" s="5" t="n"/>
    </row>
    <row r="87">
      <c r="A87" s="4" t="n"/>
      <c r="B87" s="5" t="n"/>
      <c r="C87" s="5" t="n"/>
      <c r="D87" s="4" t="n"/>
      <c r="E87" s="5" t="n"/>
      <c r="F87" s="4" t="n"/>
      <c r="G87" s="6" t="n"/>
      <c r="H87" s="6" t="n"/>
      <c r="I87" s="35">
        <f>IF(OR('Recettes'!G87="",'Recettes'!H87=""),"",MAX(0,'Recettes'!H87-'Recettes'!G87))</f>
        <v/>
      </c>
      <c r="J87" s="32" t="n"/>
      <c r="K87" s="36">
        <f>IF(OR('Recettes'!I87="",'Recettes'!J87=""),"",'Recettes'!I87*'Recettes'!J87)</f>
        <v/>
      </c>
      <c r="L87" s="32" t="n"/>
      <c r="M87" s="32" t="n"/>
      <c r="N87" s="36">
        <f>IF('Recettes'!K87="","",SUM('Recettes'!K87:'Recettes'!M87))</f>
        <v/>
      </c>
      <c r="O87" s="37">
        <f>IF('Recettes'!F87="","",IFERROR(VLOOKUP('Recettes'!F87,'Paramètres &amp; instructions'!$A$5:$B$8,2,0),""))</f>
        <v/>
      </c>
      <c r="P87" s="36">
        <f>IF(OR('Recettes'!N87="",'Recettes'!O87=""),"",'Recettes'!N87*'Recettes'!O87)</f>
        <v/>
      </c>
      <c r="Q87" s="32" t="n"/>
      <c r="R87" s="32" t="n"/>
      <c r="S87" s="36">
        <f>IF('Recettes'!N87="","",'Recettes'!N87-IF('Recettes'!P87="",0,'Recettes'!P87)-IF('Recettes'!Q87="",0,'Recettes'!Q87)-IF('Recettes'!R87="",0,'Recettes'!R87))</f>
        <v/>
      </c>
      <c r="T87" s="4" t="n"/>
      <c r="U87" s="4" t="n"/>
      <c r="V87" s="15">
        <f>IF('Recettes'!G87="","",TEXT('Recettes'!G87,"mm/yyyy"))</f>
        <v/>
      </c>
      <c r="W87" s="5" t="n"/>
    </row>
    <row r="88">
      <c r="A88" s="4" t="n"/>
      <c r="B88" s="5" t="n"/>
      <c r="C88" s="5" t="n"/>
      <c r="D88" s="4" t="n"/>
      <c r="E88" s="5" t="n"/>
      <c r="F88" s="4" t="n"/>
      <c r="G88" s="6" t="n"/>
      <c r="H88" s="6" t="n"/>
      <c r="I88" s="31">
        <f>IF(OR('Recettes'!G88="",'Recettes'!H88=""),"",MAX(0,'Recettes'!H88-'Recettes'!G88))</f>
        <v/>
      </c>
      <c r="J88" s="32" t="n"/>
      <c r="K88" s="33">
        <f>IF(OR('Recettes'!I88="",'Recettes'!J88=""),"",'Recettes'!I88*'Recettes'!J88)</f>
        <v/>
      </c>
      <c r="L88" s="32" t="n"/>
      <c r="M88" s="32" t="n"/>
      <c r="N88" s="33">
        <f>IF('Recettes'!K88="","",SUM('Recettes'!K88:'Recettes'!M88))</f>
        <v/>
      </c>
      <c r="O88" s="34">
        <f>IF('Recettes'!F88="","",IFERROR(VLOOKUP('Recettes'!F88,'Paramètres &amp; instructions'!$A$5:$B$8,2,0),""))</f>
        <v/>
      </c>
      <c r="P88" s="33">
        <f>IF(OR('Recettes'!N88="",'Recettes'!O88=""),"",'Recettes'!N88*'Recettes'!O88)</f>
        <v/>
      </c>
      <c r="Q88" s="32" t="n"/>
      <c r="R88" s="32" t="n"/>
      <c r="S88" s="33">
        <f>IF('Recettes'!N88="","",'Recettes'!N88-IF('Recettes'!P88="",0,'Recettes'!P88)-IF('Recettes'!Q88="",0,'Recettes'!Q88)-IF('Recettes'!R88="",0,'Recettes'!R88))</f>
        <v/>
      </c>
      <c r="T88" s="4" t="n"/>
      <c r="U88" s="4" t="n"/>
      <c r="V88" s="11">
        <f>IF('Recettes'!G88="","",TEXT('Recettes'!G88,"mm/yyyy"))</f>
        <v/>
      </c>
      <c r="W88" s="5" t="n"/>
    </row>
    <row r="89">
      <c r="A89" s="4" t="n"/>
      <c r="B89" s="5" t="n"/>
      <c r="C89" s="5" t="n"/>
      <c r="D89" s="4" t="n"/>
      <c r="E89" s="5" t="n"/>
      <c r="F89" s="4" t="n"/>
      <c r="G89" s="6" t="n"/>
      <c r="H89" s="6" t="n"/>
      <c r="I89" s="35">
        <f>IF(OR('Recettes'!G89="",'Recettes'!H89=""),"",MAX(0,'Recettes'!H89-'Recettes'!G89))</f>
        <v/>
      </c>
      <c r="J89" s="32" t="n"/>
      <c r="K89" s="36">
        <f>IF(OR('Recettes'!I89="",'Recettes'!J89=""),"",'Recettes'!I89*'Recettes'!J89)</f>
        <v/>
      </c>
      <c r="L89" s="32" t="n"/>
      <c r="M89" s="32" t="n"/>
      <c r="N89" s="36">
        <f>IF('Recettes'!K89="","",SUM('Recettes'!K89:'Recettes'!M89))</f>
        <v/>
      </c>
      <c r="O89" s="37">
        <f>IF('Recettes'!F89="","",IFERROR(VLOOKUP('Recettes'!F89,'Paramètres &amp; instructions'!$A$5:$B$8,2,0),""))</f>
        <v/>
      </c>
      <c r="P89" s="36">
        <f>IF(OR('Recettes'!N89="",'Recettes'!O89=""),"",'Recettes'!N89*'Recettes'!O89)</f>
        <v/>
      </c>
      <c r="Q89" s="32" t="n"/>
      <c r="R89" s="32" t="n"/>
      <c r="S89" s="36">
        <f>IF('Recettes'!N89="","",'Recettes'!N89-IF('Recettes'!P89="",0,'Recettes'!P89)-IF('Recettes'!Q89="",0,'Recettes'!Q89)-IF('Recettes'!R89="",0,'Recettes'!R89))</f>
        <v/>
      </c>
      <c r="T89" s="4" t="n"/>
      <c r="U89" s="4" t="n"/>
      <c r="V89" s="15">
        <f>IF('Recettes'!G89="","",TEXT('Recettes'!G89,"mm/yyyy"))</f>
        <v/>
      </c>
      <c r="W89" s="5" t="n"/>
    </row>
    <row r="90">
      <c r="A90" s="4" t="n"/>
      <c r="B90" s="5" t="n"/>
      <c r="C90" s="5" t="n"/>
      <c r="D90" s="4" t="n"/>
      <c r="E90" s="5" t="n"/>
      <c r="F90" s="4" t="n"/>
      <c r="G90" s="6" t="n"/>
      <c r="H90" s="6" t="n"/>
      <c r="I90" s="31">
        <f>IF(OR('Recettes'!G90="",'Recettes'!H90=""),"",MAX(0,'Recettes'!H90-'Recettes'!G90))</f>
        <v/>
      </c>
      <c r="J90" s="32" t="n"/>
      <c r="K90" s="33">
        <f>IF(OR('Recettes'!I90="",'Recettes'!J90=""),"",'Recettes'!I90*'Recettes'!J90)</f>
        <v/>
      </c>
      <c r="L90" s="32" t="n"/>
      <c r="M90" s="32" t="n"/>
      <c r="N90" s="33">
        <f>IF('Recettes'!K90="","",SUM('Recettes'!K90:'Recettes'!M90))</f>
        <v/>
      </c>
      <c r="O90" s="34">
        <f>IF('Recettes'!F90="","",IFERROR(VLOOKUP('Recettes'!F90,'Paramètres &amp; instructions'!$A$5:$B$8,2,0),""))</f>
        <v/>
      </c>
      <c r="P90" s="33">
        <f>IF(OR('Recettes'!N90="",'Recettes'!O90=""),"",'Recettes'!N90*'Recettes'!O90)</f>
        <v/>
      </c>
      <c r="Q90" s="32" t="n"/>
      <c r="R90" s="32" t="n"/>
      <c r="S90" s="33">
        <f>IF('Recettes'!N90="","",'Recettes'!N90-IF('Recettes'!P90="",0,'Recettes'!P90)-IF('Recettes'!Q90="",0,'Recettes'!Q90)-IF('Recettes'!R90="",0,'Recettes'!R90))</f>
        <v/>
      </c>
      <c r="T90" s="4" t="n"/>
      <c r="U90" s="4" t="n"/>
      <c r="V90" s="11">
        <f>IF('Recettes'!G90="","",TEXT('Recettes'!G90,"mm/yyyy"))</f>
        <v/>
      </c>
      <c r="W90" s="5" t="n"/>
    </row>
    <row r="91">
      <c r="A91" s="4" t="n"/>
      <c r="B91" s="5" t="n"/>
      <c r="C91" s="5" t="n"/>
      <c r="D91" s="4" t="n"/>
      <c r="E91" s="5" t="n"/>
      <c r="F91" s="4" t="n"/>
      <c r="G91" s="6" t="n"/>
      <c r="H91" s="6" t="n"/>
      <c r="I91" s="35">
        <f>IF(OR('Recettes'!G91="",'Recettes'!H91=""),"",MAX(0,'Recettes'!H91-'Recettes'!G91))</f>
        <v/>
      </c>
      <c r="J91" s="32" t="n"/>
      <c r="K91" s="36">
        <f>IF(OR('Recettes'!I91="",'Recettes'!J91=""),"",'Recettes'!I91*'Recettes'!J91)</f>
        <v/>
      </c>
      <c r="L91" s="32" t="n"/>
      <c r="M91" s="32" t="n"/>
      <c r="N91" s="36">
        <f>IF('Recettes'!K91="","",SUM('Recettes'!K91:'Recettes'!M91))</f>
        <v/>
      </c>
      <c r="O91" s="37">
        <f>IF('Recettes'!F91="","",IFERROR(VLOOKUP('Recettes'!F91,'Paramètres &amp; instructions'!$A$5:$B$8,2,0),""))</f>
        <v/>
      </c>
      <c r="P91" s="36">
        <f>IF(OR('Recettes'!N91="",'Recettes'!O91=""),"",'Recettes'!N91*'Recettes'!O91)</f>
        <v/>
      </c>
      <c r="Q91" s="32" t="n"/>
      <c r="R91" s="32" t="n"/>
      <c r="S91" s="36">
        <f>IF('Recettes'!N91="","",'Recettes'!N91-IF('Recettes'!P91="",0,'Recettes'!P91)-IF('Recettes'!Q91="",0,'Recettes'!Q91)-IF('Recettes'!R91="",0,'Recettes'!R91))</f>
        <v/>
      </c>
      <c r="T91" s="4" t="n"/>
      <c r="U91" s="4" t="n"/>
      <c r="V91" s="15">
        <f>IF('Recettes'!G91="","",TEXT('Recettes'!G91,"mm/yyyy"))</f>
        <v/>
      </c>
      <c r="W91" s="5" t="n"/>
    </row>
    <row r="92">
      <c r="A92" s="4" t="n"/>
      <c r="B92" s="5" t="n"/>
      <c r="C92" s="5" t="n"/>
      <c r="D92" s="4" t="n"/>
      <c r="E92" s="5" t="n"/>
      <c r="F92" s="4" t="n"/>
      <c r="G92" s="6" t="n"/>
      <c r="H92" s="6" t="n"/>
      <c r="I92" s="31">
        <f>IF(OR('Recettes'!G92="",'Recettes'!H92=""),"",MAX(0,'Recettes'!H92-'Recettes'!G92))</f>
        <v/>
      </c>
      <c r="J92" s="32" t="n"/>
      <c r="K92" s="33">
        <f>IF(OR('Recettes'!I92="",'Recettes'!J92=""),"",'Recettes'!I92*'Recettes'!J92)</f>
        <v/>
      </c>
      <c r="L92" s="32" t="n"/>
      <c r="M92" s="32" t="n"/>
      <c r="N92" s="33">
        <f>IF('Recettes'!K92="","",SUM('Recettes'!K92:'Recettes'!M92))</f>
        <v/>
      </c>
      <c r="O92" s="34">
        <f>IF('Recettes'!F92="","",IFERROR(VLOOKUP('Recettes'!F92,'Paramètres &amp; instructions'!$A$5:$B$8,2,0),""))</f>
        <v/>
      </c>
      <c r="P92" s="33">
        <f>IF(OR('Recettes'!N92="",'Recettes'!O92=""),"",'Recettes'!N92*'Recettes'!O92)</f>
        <v/>
      </c>
      <c r="Q92" s="32" t="n"/>
      <c r="R92" s="32" t="n"/>
      <c r="S92" s="33">
        <f>IF('Recettes'!N92="","",'Recettes'!N92-IF('Recettes'!P92="",0,'Recettes'!P92)-IF('Recettes'!Q92="",0,'Recettes'!Q92)-IF('Recettes'!R92="",0,'Recettes'!R92))</f>
        <v/>
      </c>
      <c r="T92" s="4" t="n"/>
      <c r="U92" s="4" t="n"/>
      <c r="V92" s="11">
        <f>IF('Recettes'!G92="","",TEXT('Recettes'!G92,"mm/yyyy"))</f>
        <v/>
      </c>
      <c r="W92" s="5" t="n"/>
    </row>
    <row r="93">
      <c r="A93" s="4" t="n"/>
      <c r="B93" s="5" t="n"/>
      <c r="C93" s="5" t="n"/>
      <c r="D93" s="4" t="n"/>
      <c r="E93" s="5" t="n"/>
      <c r="F93" s="4" t="n"/>
      <c r="G93" s="6" t="n"/>
      <c r="H93" s="6" t="n"/>
      <c r="I93" s="35">
        <f>IF(OR('Recettes'!G93="",'Recettes'!H93=""),"",MAX(0,'Recettes'!H93-'Recettes'!G93))</f>
        <v/>
      </c>
      <c r="J93" s="32" t="n"/>
      <c r="K93" s="36">
        <f>IF(OR('Recettes'!I93="",'Recettes'!J93=""),"",'Recettes'!I93*'Recettes'!J93)</f>
        <v/>
      </c>
      <c r="L93" s="32" t="n"/>
      <c r="M93" s="32" t="n"/>
      <c r="N93" s="36">
        <f>IF('Recettes'!K93="","",SUM('Recettes'!K93:'Recettes'!M93))</f>
        <v/>
      </c>
      <c r="O93" s="37">
        <f>IF('Recettes'!F93="","",IFERROR(VLOOKUP('Recettes'!F93,'Paramètres &amp; instructions'!$A$5:$B$8,2,0),""))</f>
        <v/>
      </c>
      <c r="P93" s="36">
        <f>IF(OR('Recettes'!N93="",'Recettes'!O93=""),"",'Recettes'!N93*'Recettes'!O93)</f>
        <v/>
      </c>
      <c r="Q93" s="32" t="n"/>
      <c r="R93" s="32" t="n"/>
      <c r="S93" s="36">
        <f>IF('Recettes'!N93="","",'Recettes'!N93-IF('Recettes'!P93="",0,'Recettes'!P93)-IF('Recettes'!Q93="",0,'Recettes'!Q93)-IF('Recettes'!R93="",0,'Recettes'!R93))</f>
        <v/>
      </c>
      <c r="T93" s="4" t="n"/>
      <c r="U93" s="4" t="n"/>
      <c r="V93" s="15">
        <f>IF('Recettes'!G93="","",TEXT('Recettes'!G93,"mm/yyyy"))</f>
        <v/>
      </c>
      <c r="W93" s="5" t="n"/>
    </row>
    <row r="94">
      <c r="A94" s="4" t="n"/>
      <c r="B94" s="5" t="n"/>
      <c r="C94" s="5" t="n"/>
      <c r="D94" s="4" t="n"/>
      <c r="E94" s="5" t="n"/>
      <c r="F94" s="4" t="n"/>
      <c r="G94" s="6" t="n"/>
      <c r="H94" s="6" t="n"/>
      <c r="I94" s="31">
        <f>IF(OR('Recettes'!G94="",'Recettes'!H94=""),"",MAX(0,'Recettes'!H94-'Recettes'!G94))</f>
        <v/>
      </c>
      <c r="J94" s="32" t="n"/>
      <c r="K94" s="33">
        <f>IF(OR('Recettes'!I94="",'Recettes'!J94=""),"",'Recettes'!I94*'Recettes'!J94)</f>
        <v/>
      </c>
      <c r="L94" s="32" t="n"/>
      <c r="M94" s="32" t="n"/>
      <c r="N94" s="33">
        <f>IF('Recettes'!K94="","",SUM('Recettes'!K94:'Recettes'!M94))</f>
        <v/>
      </c>
      <c r="O94" s="34">
        <f>IF('Recettes'!F94="","",IFERROR(VLOOKUP('Recettes'!F94,'Paramètres &amp; instructions'!$A$5:$B$8,2,0),""))</f>
        <v/>
      </c>
      <c r="P94" s="33">
        <f>IF(OR('Recettes'!N94="",'Recettes'!O94=""),"",'Recettes'!N94*'Recettes'!O94)</f>
        <v/>
      </c>
      <c r="Q94" s="32" t="n"/>
      <c r="R94" s="32" t="n"/>
      <c r="S94" s="33">
        <f>IF('Recettes'!N94="","",'Recettes'!N94-IF('Recettes'!P94="",0,'Recettes'!P94)-IF('Recettes'!Q94="",0,'Recettes'!Q94)-IF('Recettes'!R94="",0,'Recettes'!R94))</f>
        <v/>
      </c>
      <c r="T94" s="4" t="n"/>
      <c r="U94" s="4" t="n"/>
      <c r="V94" s="11">
        <f>IF('Recettes'!G94="","",TEXT('Recettes'!G94,"mm/yyyy"))</f>
        <v/>
      </c>
      <c r="W94" s="5" t="n"/>
    </row>
    <row r="95">
      <c r="A95" s="4" t="n"/>
      <c r="B95" s="5" t="n"/>
      <c r="C95" s="5" t="n"/>
      <c r="D95" s="4" t="n"/>
      <c r="E95" s="5" t="n"/>
      <c r="F95" s="4" t="n"/>
      <c r="G95" s="6" t="n"/>
      <c r="H95" s="6" t="n"/>
      <c r="I95" s="35">
        <f>IF(OR('Recettes'!G95="",'Recettes'!H95=""),"",MAX(0,'Recettes'!H95-'Recettes'!G95))</f>
        <v/>
      </c>
      <c r="J95" s="32" t="n"/>
      <c r="K95" s="36">
        <f>IF(OR('Recettes'!I95="",'Recettes'!J95=""),"",'Recettes'!I95*'Recettes'!J95)</f>
        <v/>
      </c>
      <c r="L95" s="32" t="n"/>
      <c r="M95" s="32" t="n"/>
      <c r="N95" s="36">
        <f>IF('Recettes'!K95="","",SUM('Recettes'!K95:'Recettes'!M95))</f>
        <v/>
      </c>
      <c r="O95" s="37">
        <f>IF('Recettes'!F95="","",IFERROR(VLOOKUP('Recettes'!F95,'Paramètres &amp; instructions'!$A$5:$B$8,2,0),""))</f>
        <v/>
      </c>
      <c r="P95" s="36">
        <f>IF(OR('Recettes'!N95="",'Recettes'!O95=""),"",'Recettes'!N95*'Recettes'!O95)</f>
        <v/>
      </c>
      <c r="Q95" s="32" t="n"/>
      <c r="R95" s="32" t="n"/>
      <c r="S95" s="36">
        <f>IF('Recettes'!N95="","",'Recettes'!N95-IF('Recettes'!P95="",0,'Recettes'!P95)-IF('Recettes'!Q95="",0,'Recettes'!Q95)-IF('Recettes'!R95="",0,'Recettes'!R95))</f>
        <v/>
      </c>
      <c r="T95" s="4" t="n"/>
      <c r="U95" s="4" t="n"/>
      <c r="V95" s="15">
        <f>IF('Recettes'!G95="","",TEXT('Recettes'!G95,"mm/yyyy"))</f>
        <v/>
      </c>
      <c r="W95" s="5" t="n"/>
    </row>
    <row r="96">
      <c r="A96" s="4" t="n"/>
      <c r="B96" s="5" t="n"/>
      <c r="C96" s="5" t="n"/>
      <c r="D96" s="4" t="n"/>
      <c r="E96" s="5" t="n"/>
      <c r="F96" s="4" t="n"/>
      <c r="G96" s="6" t="n"/>
      <c r="H96" s="6" t="n"/>
      <c r="I96" s="31">
        <f>IF(OR('Recettes'!G96="",'Recettes'!H96=""),"",MAX(0,'Recettes'!H96-'Recettes'!G96))</f>
        <v/>
      </c>
      <c r="J96" s="32" t="n"/>
      <c r="K96" s="33">
        <f>IF(OR('Recettes'!I96="",'Recettes'!J96=""),"",'Recettes'!I96*'Recettes'!J96)</f>
        <v/>
      </c>
      <c r="L96" s="32" t="n"/>
      <c r="M96" s="32" t="n"/>
      <c r="N96" s="33">
        <f>IF('Recettes'!K96="","",SUM('Recettes'!K96:'Recettes'!M96))</f>
        <v/>
      </c>
      <c r="O96" s="34">
        <f>IF('Recettes'!F96="","",IFERROR(VLOOKUP('Recettes'!F96,'Paramètres &amp; instructions'!$A$5:$B$8,2,0),""))</f>
        <v/>
      </c>
      <c r="P96" s="33">
        <f>IF(OR('Recettes'!N96="",'Recettes'!O96=""),"",'Recettes'!N96*'Recettes'!O96)</f>
        <v/>
      </c>
      <c r="Q96" s="32" t="n"/>
      <c r="R96" s="32" t="n"/>
      <c r="S96" s="33">
        <f>IF('Recettes'!N96="","",'Recettes'!N96-IF('Recettes'!P96="",0,'Recettes'!P96)-IF('Recettes'!Q96="",0,'Recettes'!Q96)-IF('Recettes'!R96="",0,'Recettes'!R96))</f>
        <v/>
      </c>
      <c r="T96" s="4" t="n"/>
      <c r="U96" s="4" t="n"/>
      <c r="V96" s="11">
        <f>IF('Recettes'!G96="","",TEXT('Recettes'!G96,"mm/yyyy"))</f>
        <v/>
      </c>
      <c r="W96" s="5" t="n"/>
    </row>
    <row r="97">
      <c r="A97" s="4" t="n"/>
      <c r="B97" s="5" t="n"/>
      <c r="C97" s="5" t="n"/>
      <c r="D97" s="4" t="n"/>
      <c r="E97" s="5" t="n"/>
      <c r="F97" s="4" t="n"/>
      <c r="G97" s="6" t="n"/>
      <c r="H97" s="6" t="n"/>
      <c r="I97" s="35">
        <f>IF(OR('Recettes'!G97="",'Recettes'!H97=""),"",MAX(0,'Recettes'!H97-'Recettes'!G97))</f>
        <v/>
      </c>
      <c r="J97" s="32" t="n"/>
      <c r="K97" s="36">
        <f>IF(OR('Recettes'!I97="",'Recettes'!J97=""),"",'Recettes'!I97*'Recettes'!J97)</f>
        <v/>
      </c>
      <c r="L97" s="32" t="n"/>
      <c r="M97" s="32" t="n"/>
      <c r="N97" s="36">
        <f>IF('Recettes'!K97="","",SUM('Recettes'!K97:'Recettes'!M97))</f>
        <v/>
      </c>
      <c r="O97" s="37">
        <f>IF('Recettes'!F97="","",IFERROR(VLOOKUP('Recettes'!F97,'Paramètres &amp; instructions'!$A$5:$B$8,2,0),""))</f>
        <v/>
      </c>
      <c r="P97" s="36">
        <f>IF(OR('Recettes'!N97="",'Recettes'!O97=""),"",'Recettes'!N97*'Recettes'!O97)</f>
        <v/>
      </c>
      <c r="Q97" s="32" t="n"/>
      <c r="R97" s="32" t="n"/>
      <c r="S97" s="36">
        <f>IF('Recettes'!N97="","",'Recettes'!N97-IF('Recettes'!P97="",0,'Recettes'!P97)-IF('Recettes'!Q97="",0,'Recettes'!Q97)-IF('Recettes'!R97="",0,'Recettes'!R97))</f>
        <v/>
      </c>
      <c r="T97" s="4" t="n"/>
      <c r="U97" s="4" t="n"/>
      <c r="V97" s="15">
        <f>IF('Recettes'!G97="","",TEXT('Recettes'!G97,"mm/yyyy"))</f>
        <v/>
      </c>
      <c r="W97" s="5" t="n"/>
    </row>
    <row r="98">
      <c r="A98" s="4" t="n"/>
      <c r="B98" s="5" t="n"/>
      <c r="C98" s="5" t="n"/>
      <c r="D98" s="4" t="n"/>
      <c r="E98" s="5" t="n"/>
      <c r="F98" s="4" t="n"/>
      <c r="G98" s="6" t="n"/>
      <c r="H98" s="6" t="n"/>
      <c r="I98" s="31">
        <f>IF(OR('Recettes'!G98="",'Recettes'!H98=""),"",MAX(0,'Recettes'!H98-'Recettes'!G98))</f>
        <v/>
      </c>
      <c r="J98" s="32" t="n"/>
      <c r="K98" s="33">
        <f>IF(OR('Recettes'!I98="",'Recettes'!J98=""),"",'Recettes'!I98*'Recettes'!J98)</f>
        <v/>
      </c>
      <c r="L98" s="32" t="n"/>
      <c r="M98" s="32" t="n"/>
      <c r="N98" s="33">
        <f>IF('Recettes'!K98="","",SUM('Recettes'!K98:'Recettes'!M98))</f>
        <v/>
      </c>
      <c r="O98" s="34">
        <f>IF('Recettes'!F98="","",IFERROR(VLOOKUP('Recettes'!F98,'Paramètres &amp; instructions'!$A$5:$B$8,2,0),""))</f>
        <v/>
      </c>
      <c r="P98" s="33">
        <f>IF(OR('Recettes'!N98="",'Recettes'!O98=""),"",'Recettes'!N98*'Recettes'!O98)</f>
        <v/>
      </c>
      <c r="Q98" s="32" t="n"/>
      <c r="R98" s="32" t="n"/>
      <c r="S98" s="33">
        <f>IF('Recettes'!N98="","",'Recettes'!N98-IF('Recettes'!P98="",0,'Recettes'!P98)-IF('Recettes'!Q98="",0,'Recettes'!Q98)-IF('Recettes'!R98="",0,'Recettes'!R98))</f>
        <v/>
      </c>
      <c r="T98" s="4" t="n"/>
      <c r="U98" s="4" t="n"/>
      <c r="V98" s="11">
        <f>IF('Recettes'!G98="","",TEXT('Recettes'!G98,"mm/yyyy"))</f>
        <v/>
      </c>
      <c r="W98" s="5" t="n"/>
    </row>
    <row r="99">
      <c r="A99" s="4" t="n"/>
      <c r="B99" s="5" t="n"/>
      <c r="C99" s="5" t="n"/>
      <c r="D99" s="4" t="n"/>
      <c r="E99" s="5" t="n"/>
      <c r="F99" s="4" t="n"/>
      <c r="G99" s="6" t="n"/>
      <c r="H99" s="6" t="n"/>
      <c r="I99" s="35">
        <f>IF(OR('Recettes'!G99="",'Recettes'!H99=""),"",MAX(0,'Recettes'!H99-'Recettes'!G99))</f>
        <v/>
      </c>
      <c r="J99" s="32" t="n"/>
      <c r="K99" s="36">
        <f>IF(OR('Recettes'!I99="",'Recettes'!J99=""),"",'Recettes'!I99*'Recettes'!J99)</f>
        <v/>
      </c>
      <c r="L99" s="32" t="n"/>
      <c r="M99" s="32" t="n"/>
      <c r="N99" s="36">
        <f>IF('Recettes'!K99="","",SUM('Recettes'!K99:'Recettes'!M99))</f>
        <v/>
      </c>
      <c r="O99" s="37">
        <f>IF('Recettes'!F99="","",IFERROR(VLOOKUP('Recettes'!F99,'Paramètres &amp; instructions'!$A$5:$B$8,2,0),""))</f>
        <v/>
      </c>
      <c r="P99" s="36">
        <f>IF(OR('Recettes'!N99="",'Recettes'!O99=""),"",'Recettes'!N99*'Recettes'!O99)</f>
        <v/>
      </c>
      <c r="Q99" s="32" t="n"/>
      <c r="R99" s="32" t="n"/>
      <c r="S99" s="36">
        <f>IF('Recettes'!N99="","",'Recettes'!N99-IF('Recettes'!P99="",0,'Recettes'!P99)-IF('Recettes'!Q99="",0,'Recettes'!Q99)-IF('Recettes'!R99="",0,'Recettes'!R99))</f>
        <v/>
      </c>
      <c r="T99" s="4" t="n"/>
      <c r="U99" s="4" t="n"/>
      <c r="V99" s="15">
        <f>IF('Recettes'!G99="","",TEXT('Recettes'!G99,"mm/yyyy"))</f>
        <v/>
      </c>
      <c r="W99" s="5" t="n"/>
    </row>
    <row r="100">
      <c r="A100" s="4" t="n"/>
      <c r="B100" s="5" t="n"/>
      <c r="C100" s="5" t="n"/>
      <c r="D100" s="4" t="n"/>
      <c r="E100" s="5" t="n"/>
      <c r="F100" s="4" t="n"/>
      <c r="G100" s="6" t="n"/>
      <c r="H100" s="6" t="n"/>
      <c r="I100" s="31">
        <f>IF(OR('Recettes'!G100="",'Recettes'!H100=""),"",MAX(0,'Recettes'!H100-'Recettes'!G100))</f>
        <v/>
      </c>
      <c r="J100" s="32" t="n"/>
      <c r="K100" s="33">
        <f>IF(OR('Recettes'!I100="",'Recettes'!J100=""),"",'Recettes'!I100*'Recettes'!J100)</f>
        <v/>
      </c>
      <c r="L100" s="32" t="n"/>
      <c r="M100" s="32" t="n"/>
      <c r="N100" s="33">
        <f>IF('Recettes'!K100="","",SUM('Recettes'!K100:'Recettes'!M100))</f>
        <v/>
      </c>
      <c r="O100" s="34">
        <f>IF('Recettes'!F100="","",IFERROR(VLOOKUP('Recettes'!F100,'Paramètres &amp; instructions'!$A$5:$B$8,2,0),""))</f>
        <v/>
      </c>
      <c r="P100" s="33">
        <f>IF(OR('Recettes'!N100="",'Recettes'!O100=""),"",'Recettes'!N100*'Recettes'!O100)</f>
        <v/>
      </c>
      <c r="Q100" s="32" t="n"/>
      <c r="R100" s="32" t="n"/>
      <c r="S100" s="33">
        <f>IF('Recettes'!N100="","",'Recettes'!N100-IF('Recettes'!P100="",0,'Recettes'!P100)-IF('Recettes'!Q100="",0,'Recettes'!Q100)-IF('Recettes'!R100="",0,'Recettes'!R100))</f>
        <v/>
      </c>
      <c r="T100" s="4" t="n"/>
      <c r="U100" s="4" t="n"/>
      <c r="V100" s="11">
        <f>IF('Recettes'!G100="","",TEXT('Recettes'!G100,"mm/yyyy"))</f>
        <v/>
      </c>
      <c r="W100" s="5" t="n"/>
    </row>
    <row r="101">
      <c r="A101" s="4" t="n"/>
      <c r="B101" s="5" t="n"/>
      <c r="C101" s="5" t="n"/>
      <c r="D101" s="4" t="n"/>
      <c r="E101" s="5" t="n"/>
      <c r="F101" s="4" t="n"/>
      <c r="G101" s="6" t="n"/>
      <c r="H101" s="6" t="n"/>
      <c r="I101" s="35">
        <f>IF(OR('Recettes'!G101="",'Recettes'!H101=""),"",MAX(0,'Recettes'!H101-'Recettes'!G101))</f>
        <v/>
      </c>
      <c r="J101" s="32" t="n"/>
      <c r="K101" s="36">
        <f>IF(OR('Recettes'!I101="",'Recettes'!J101=""),"",'Recettes'!I101*'Recettes'!J101)</f>
        <v/>
      </c>
      <c r="L101" s="32" t="n"/>
      <c r="M101" s="32" t="n"/>
      <c r="N101" s="36">
        <f>IF('Recettes'!K101="","",SUM('Recettes'!K101:'Recettes'!M101))</f>
        <v/>
      </c>
      <c r="O101" s="37">
        <f>IF('Recettes'!F101="","",IFERROR(VLOOKUP('Recettes'!F101,'Paramètres &amp; instructions'!$A$5:$B$8,2,0),""))</f>
        <v/>
      </c>
      <c r="P101" s="36">
        <f>IF(OR('Recettes'!N101="",'Recettes'!O101=""),"",'Recettes'!N101*'Recettes'!O101)</f>
        <v/>
      </c>
      <c r="Q101" s="32" t="n"/>
      <c r="R101" s="32" t="n"/>
      <c r="S101" s="36">
        <f>IF('Recettes'!N101="","",'Recettes'!N101-IF('Recettes'!P101="",0,'Recettes'!P101)-IF('Recettes'!Q101="",0,'Recettes'!Q101)-IF('Recettes'!R101="",0,'Recettes'!R101))</f>
        <v/>
      </c>
      <c r="T101" s="4" t="n"/>
      <c r="U101" s="4" t="n"/>
      <c r="V101" s="15">
        <f>IF('Recettes'!G101="","",TEXT('Recettes'!G101,"mm/yyyy"))</f>
        <v/>
      </c>
      <c r="W101" s="5" t="n"/>
    </row>
    <row r="102">
      <c r="A102" s="4" t="n"/>
      <c r="B102" s="5" t="n"/>
      <c r="C102" s="5" t="n"/>
      <c r="D102" s="4" t="n"/>
      <c r="E102" s="5" t="n"/>
      <c r="F102" s="4" t="n"/>
      <c r="G102" s="6" t="n"/>
      <c r="H102" s="6" t="n"/>
      <c r="I102" s="31">
        <f>IF(OR('Recettes'!G102="",'Recettes'!H102=""),"",MAX(0,'Recettes'!H102-'Recettes'!G102))</f>
        <v/>
      </c>
      <c r="J102" s="32" t="n"/>
      <c r="K102" s="33">
        <f>IF(OR('Recettes'!I102="",'Recettes'!J102=""),"",'Recettes'!I102*'Recettes'!J102)</f>
        <v/>
      </c>
      <c r="L102" s="32" t="n"/>
      <c r="M102" s="32" t="n"/>
      <c r="N102" s="33">
        <f>IF('Recettes'!K102="","",SUM('Recettes'!K102:'Recettes'!M102))</f>
        <v/>
      </c>
      <c r="O102" s="34">
        <f>IF('Recettes'!F102="","",IFERROR(VLOOKUP('Recettes'!F102,'Paramètres &amp; instructions'!$A$5:$B$8,2,0),""))</f>
        <v/>
      </c>
      <c r="P102" s="33">
        <f>IF(OR('Recettes'!N102="",'Recettes'!O102=""),"",'Recettes'!N102*'Recettes'!O102)</f>
        <v/>
      </c>
      <c r="Q102" s="32" t="n"/>
      <c r="R102" s="32" t="n"/>
      <c r="S102" s="33">
        <f>IF('Recettes'!N102="","",'Recettes'!N102-IF('Recettes'!P102="",0,'Recettes'!P102)-IF('Recettes'!Q102="",0,'Recettes'!Q102)-IF('Recettes'!R102="",0,'Recettes'!R102))</f>
        <v/>
      </c>
      <c r="T102" s="4" t="n"/>
      <c r="U102" s="4" t="n"/>
      <c r="V102" s="11">
        <f>IF('Recettes'!G102="","",TEXT('Recettes'!G102,"mm/yyyy"))</f>
        <v/>
      </c>
      <c r="W102" s="5" t="n"/>
    </row>
    <row r="103">
      <c r="A103" s="4" t="n"/>
      <c r="B103" s="5" t="n"/>
      <c r="C103" s="5" t="n"/>
      <c r="D103" s="4" t="n"/>
      <c r="E103" s="5" t="n"/>
      <c r="F103" s="4" t="n"/>
      <c r="G103" s="6" t="n"/>
      <c r="H103" s="6" t="n"/>
      <c r="I103" s="35">
        <f>IF(OR('Recettes'!G103="",'Recettes'!H103=""),"",MAX(0,'Recettes'!H103-'Recettes'!G103))</f>
        <v/>
      </c>
      <c r="J103" s="32" t="n"/>
      <c r="K103" s="36">
        <f>IF(OR('Recettes'!I103="",'Recettes'!J103=""),"",'Recettes'!I103*'Recettes'!J103)</f>
        <v/>
      </c>
      <c r="L103" s="32" t="n"/>
      <c r="M103" s="32" t="n"/>
      <c r="N103" s="36">
        <f>IF('Recettes'!K103="","",SUM('Recettes'!K103:'Recettes'!M103))</f>
        <v/>
      </c>
      <c r="O103" s="37">
        <f>IF('Recettes'!F103="","",IFERROR(VLOOKUP('Recettes'!F103,'Paramètres &amp; instructions'!$A$5:$B$8,2,0),""))</f>
        <v/>
      </c>
      <c r="P103" s="36">
        <f>IF(OR('Recettes'!N103="",'Recettes'!O103=""),"",'Recettes'!N103*'Recettes'!O103)</f>
        <v/>
      </c>
      <c r="Q103" s="32" t="n"/>
      <c r="R103" s="32" t="n"/>
      <c r="S103" s="36">
        <f>IF('Recettes'!N103="","",'Recettes'!N103-IF('Recettes'!P103="",0,'Recettes'!P103)-IF('Recettes'!Q103="",0,'Recettes'!Q103)-IF('Recettes'!R103="",0,'Recettes'!R103))</f>
        <v/>
      </c>
      <c r="T103" s="4" t="n"/>
      <c r="U103" s="4" t="n"/>
      <c r="V103" s="15">
        <f>IF('Recettes'!G103="","",TEXT('Recettes'!G103,"mm/yyyy"))</f>
        <v/>
      </c>
      <c r="W103" s="5" t="n"/>
    </row>
    <row r="104">
      <c r="A104" s="4" t="n"/>
      <c r="B104" s="5" t="n"/>
      <c r="C104" s="5" t="n"/>
      <c r="D104" s="4" t="n"/>
      <c r="E104" s="5" t="n"/>
      <c r="F104" s="4" t="n"/>
      <c r="G104" s="6" t="n"/>
      <c r="H104" s="6" t="n"/>
      <c r="I104" s="31">
        <f>IF(OR('Recettes'!G104="",'Recettes'!H104=""),"",MAX(0,'Recettes'!H104-'Recettes'!G104))</f>
        <v/>
      </c>
      <c r="J104" s="32" t="n"/>
      <c r="K104" s="33">
        <f>IF(OR('Recettes'!I104="",'Recettes'!J104=""),"",'Recettes'!I104*'Recettes'!J104)</f>
        <v/>
      </c>
      <c r="L104" s="32" t="n"/>
      <c r="M104" s="32" t="n"/>
      <c r="N104" s="33">
        <f>IF('Recettes'!K104="","",SUM('Recettes'!K104:'Recettes'!M104))</f>
        <v/>
      </c>
      <c r="O104" s="34">
        <f>IF('Recettes'!F104="","",IFERROR(VLOOKUP('Recettes'!F104,'Paramètres &amp; instructions'!$A$5:$B$8,2,0),""))</f>
        <v/>
      </c>
      <c r="P104" s="33">
        <f>IF(OR('Recettes'!N104="",'Recettes'!O104=""),"",'Recettes'!N104*'Recettes'!O104)</f>
        <v/>
      </c>
      <c r="Q104" s="32" t="n"/>
      <c r="R104" s="32" t="n"/>
      <c r="S104" s="33">
        <f>IF('Recettes'!N104="","",'Recettes'!N104-IF('Recettes'!P104="",0,'Recettes'!P104)-IF('Recettes'!Q104="",0,'Recettes'!Q104)-IF('Recettes'!R104="",0,'Recettes'!R104))</f>
        <v/>
      </c>
      <c r="T104" s="4" t="n"/>
      <c r="U104" s="4" t="n"/>
      <c r="V104" s="11">
        <f>IF('Recettes'!G104="","",TEXT('Recettes'!G104,"mm/yyyy"))</f>
        <v/>
      </c>
      <c r="W104" s="5" t="n"/>
    </row>
  </sheetData>
  <autoFilter ref="A3:W104"/>
  <mergeCells count="1">
    <mergeCell ref="A1:W1"/>
  </mergeCells>
  <conditionalFormatting sqref="A4:W104">
    <cfRule type="expression" priority="1" dxfId="0" stopIfTrue="1">
      <formula>$U4="Annulé"</formula>
    </cfRule>
  </conditionalFormatting>
  <conditionalFormatting sqref="S4:S104">
    <cfRule type="expression" priority="2" dxfId="1" stopIfTrue="0">
      <formula>AND($S4&lt;&gt;"",$S4&gt;0)</formula>
    </cfRule>
  </conditionalFormatting>
  <dataValidations count="3">
    <dataValidation sqref="F4:F104" showErrorMessage="1" showInputMessage="1" allowBlank="1" type="list">
      <formula1>"Airbnb,Booking,Abritel,Direct"</formula1>
    </dataValidation>
    <dataValidation sqref="T4:T104" showErrorMessage="1" showInputMessage="1" allowBlank="1" type="list">
      <formula1>"Carte bancaire,Virement,Espèces,Chèque"</formula1>
    </dataValidation>
    <dataValidation sqref="U4:U104" showErrorMessage="1" showInputMessage="1" allowBlank="1" type="list">
      <formula1>"Encaissé,À venir,Annulé"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55"/>
  <sheetViews>
    <sheetView showGridLines="0" workbookViewId="0">
      <selection activeCell="A1" sqref="A1"/>
    </sheetView>
  </sheetViews>
  <sheetFormatPr baseColWidth="8" defaultRowHeight="15"/>
  <cols>
    <col width="28" customWidth="1" min="1" max="1"/>
    <col width="18" customWidth="1" min="2" max="2"/>
    <col width="4" customWidth="1" min="3" max="3"/>
    <col width="28" customWidth="1" min="4" max="4"/>
    <col width="18" customWidth="1" min="5" max="5"/>
    <col width="14" customWidth="1" min="6" max="6"/>
    <col width="4" customWidth="1" min="7" max="7"/>
    <col width="31" customWidth="1" min="8" max="8"/>
    <col width="18" customWidth="1" min="9" max="9"/>
    <col width="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 ht="28" customHeight="1">
      <c r="A1" s="1" t="inlineStr">
        <is>
          <t>Tableau de bord — location saisonnière meublée</t>
        </is>
      </c>
    </row>
    <row r="2">
      <c r="A2" s="2" t="inlineStr">
        <is>
          <t>Synthèse des recettes, commissions et performances par mois, plateforme et logement.</t>
        </is>
      </c>
    </row>
    <row r="3"/>
    <row r="4" ht="34" customHeight="1">
      <c r="A4" s="16" t="inlineStr">
        <is>
          <t>Chiffre d’affaires brut total</t>
        </is>
      </c>
      <c r="B4" s="38">
        <f>SUM('Recettes'!$N$4:$N$104)</f>
        <v/>
      </c>
      <c r="D4" s="16" t="inlineStr">
        <is>
          <t>Recettes nettes totales</t>
        </is>
      </c>
      <c r="E4" s="38">
        <f>SUM('Recettes'!$S$4:$S$104)</f>
        <v/>
      </c>
      <c r="H4" s="16" t="inlineStr">
        <is>
          <t>Commissions de plateformes</t>
        </is>
      </c>
      <c r="I4" s="38">
        <f>SUM('Recettes'!$P$4:$P$104)</f>
        <v/>
      </c>
    </row>
    <row r="5"/>
    <row r="6" ht="34" customHeight="1">
      <c r="A6" s="16" t="inlineStr">
        <is>
          <t>Nombre de réservations encaissées</t>
        </is>
      </c>
      <c r="B6" s="39">
        <f>COUNTIF('Recettes'!$U$4:$U$104,"Encaissé")</f>
        <v/>
      </c>
      <c r="D6" s="16" t="inlineStr">
        <is>
          <t>Nombre total de nuits</t>
        </is>
      </c>
      <c r="E6" s="39">
        <f>SUM('Recettes'!$I$4:$I$104)</f>
        <v/>
      </c>
      <c r="H6" s="16" t="inlineStr">
        <is>
          <t>Tarif moyen par nuit</t>
        </is>
      </c>
      <c r="I6" s="38">
        <f>IFERROR(AVERAGE('Recettes'!$J$4:$J$104),0)</f>
        <v/>
      </c>
    </row>
    <row r="7"/>
    <row r="8" ht="34" customHeight="1">
      <c r="A8" s="16" t="inlineStr">
        <is>
          <t>Taux moyen de commission</t>
        </is>
      </c>
      <c r="B8" s="40">
        <f>IFERROR(AVERAGE('Recettes'!$O$4:$O$104),0)</f>
        <v/>
      </c>
      <c r="D8" s="16" t="inlineStr">
        <is>
          <t>Taxe de séjour collectée</t>
        </is>
      </c>
      <c r="E8" s="38">
        <f>SUM('Recettes'!$M$4:$M$104)</f>
        <v/>
      </c>
    </row>
    <row r="9"/>
    <row r="10">
      <c r="A10" s="16" t="inlineStr">
        <is>
          <t>Recettes nettes par mois</t>
        </is>
      </c>
      <c r="D10" s="16" t="inlineStr">
        <is>
          <t>Chiffre d’affaires brut par plateforme</t>
        </is>
      </c>
      <c r="H10" s="16" t="inlineStr">
        <is>
          <t>Recettes nettes par logement</t>
        </is>
      </c>
    </row>
    <row r="11">
      <c r="A11" s="3" t="inlineStr">
        <is>
          <t>Mois d’encaissement</t>
        </is>
      </c>
      <c r="B11" s="3" t="inlineStr">
        <is>
          <t>Recettes nettes</t>
        </is>
      </c>
      <c r="D11" s="3" t="inlineStr">
        <is>
          <t>Plateforme</t>
        </is>
      </c>
      <c r="E11" s="3" t="inlineStr">
        <is>
          <t>CA brut</t>
        </is>
      </c>
      <c r="F11" s="3" t="inlineStr">
        <is>
          <t>Réservations</t>
        </is>
      </c>
      <c r="H11" s="3" t="inlineStr">
        <is>
          <t>Logement</t>
        </is>
      </c>
      <c r="I11" s="3" t="inlineStr">
        <is>
          <t>Recettes nettes</t>
        </is>
      </c>
    </row>
    <row r="12">
      <c r="A12" s="20" t="inlineStr">
        <is>
          <t>01/2026</t>
        </is>
      </c>
      <c r="B12" s="33">
        <f>SUMIF('Recettes'!$V$4:$V$104,$A12,'Recettes'!$S$4:$S$104)</f>
        <v/>
      </c>
      <c r="D12" s="20" t="inlineStr">
        <is>
          <t>Airbnb</t>
        </is>
      </c>
      <c r="E12" s="33">
        <f>SUMIF('Recettes'!$F$4:$F$104,$D12,'Recettes'!$N$4:$N$104)</f>
        <v/>
      </c>
      <c r="F12" s="31">
        <f>COUNTIF('Recettes'!$F$4:$F$104,$D12)</f>
        <v/>
      </c>
      <c r="H12" s="21" t="inlineStr">
        <is>
          <t>Appartement République</t>
        </is>
      </c>
      <c r="I12" s="41">
        <f>SUMIF('Recettes'!$B$4:$B$104,$H12,'Recettes'!$S$4:$S$104)</f>
        <v/>
      </c>
    </row>
    <row r="13">
      <c r="A13" s="23" t="inlineStr">
        <is>
          <t>02/2026</t>
        </is>
      </c>
      <c r="B13" s="36">
        <f>SUMIF('Recettes'!$V$4:$V$104,$A13,'Recettes'!$S$4:$S$104)</f>
        <v/>
      </c>
      <c r="D13" s="23" t="inlineStr">
        <is>
          <t>Booking</t>
        </is>
      </c>
      <c r="E13" s="36">
        <f>SUMIF('Recettes'!$F$4:$F$104,$D13,'Recettes'!$N$4:$N$104)</f>
        <v/>
      </c>
      <c r="F13" s="35">
        <f>COUNTIF('Recettes'!$F$4:$F$104,$D13)</f>
        <v/>
      </c>
      <c r="H13" s="24" t="inlineStr">
        <is>
          <t>Studio Victor Hugo</t>
        </is>
      </c>
      <c r="I13" s="42">
        <f>SUMIF('Recettes'!$B$4:$B$104,$H13,'Recettes'!$S$4:$S$104)</f>
        <v/>
      </c>
    </row>
    <row r="14">
      <c r="A14" s="20" t="inlineStr">
        <is>
          <t>03/2026</t>
        </is>
      </c>
      <c r="B14" s="33">
        <f>SUMIF('Recettes'!$V$4:$V$104,$A14,'Recettes'!$S$4:$S$104)</f>
        <v/>
      </c>
      <c r="D14" s="20" t="inlineStr">
        <is>
          <t>Abritel</t>
        </is>
      </c>
      <c r="E14" s="33">
        <f>SUMIF('Recettes'!$F$4:$F$104,$D14,'Recettes'!$N$4:$N$104)</f>
        <v/>
      </c>
      <c r="F14" s="31">
        <f>COUNTIF('Recettes'!$F$4:$F$104,$D14)</f>
        <v/>
      </c>
      <c r="H14" s="21" t="inlineStr">
        <is>
          <t>Maison Gambetta</t>
        </is>
      </c>
      <c r="I14" s="41">
        <f>SUMIF('Recettes'!$B$4:$B$104,$H14,'Recettes'!$S$4:$S$104)</f>
        <v/>
      </c>
    </row>
    <row r="15">
      <c r="A15" s="23" t="inlineStr">
        <is>
          <t>04/2026</t>
        </is>
      </c>
      <c r="B15" s="36">
        <f>SUMIF('Recettes'!$V$4:$V$104,$A15,'Recettes'!$S$4:$S$104)</f>
        <v/>
      </c>
      <c r="D15" s="23" t="inlineStr">
        <is>
          <t>Direct</t>
        </is>
      </c>
      <c r="E15" s="36">
        <f>SUMIF('Recettes'!$F$4:$F$104,$D15,'Recettes'!$N$4:$N$104)</f>
        <v/>
      </c>
      <c r="F15" s="35">
        <f>COUNTIF('Recettes'!$F$4:$F$104,$D15)</f>
        <v/>
      </c>
      <c r="H15" s="24" t="inlineStr">
        <is>
          <t>Appartement Sainte-Catherine</t>
        </is>
      </c>
      <c r="I15" s="42">
        <f>SUMIF('Recettes'!$B$4:$B$104,$H15,'Recettes'!$S$4:$S$104)</f>
        <v/>
      </c>
    </row>
    <row r="16">
      <c r="A16" s="20" t="inlineStr">
        <is>
          <t>05/2026</t>
        </is>
      </c>
      <c r="B16" s="33">
        <f>SUMIF('Recettes'!$V$4:$V$104,$A16,'Recettes'!$S$4:$S$104)</f>
        <v/>
      </c>
      <c r="H16" s="21" t="inlineStr">
        <is>
          <t>Studio Docteur Mazet</t>
        </is>
      </c>
      <c r="I16" s="41">
        <f>SUMIF('Recettes'!$B$4:$B$104,$H16,'Recettes'!$S$4:$S$104)</f>
        <v/>
      </c>
    </row>
    <row r="17">
      <c r="A17" s="23" t="inlineStr">
        <is>
          <t>06/2026</t>
        </is>
      </c>
      <c r="B17" s="36">
        <f>SUMIF('Recettes'!$V$4:$V$104,$A17,'Recettes'!$S$4:$S$104)</f>
        <v/>
      </c>
      <c r="H17" s="24" t="inlineStr">
        <is>
          <t>T2 Croisette</t>
        </is>
      </c>
      <c r="I17" s="42">
        <f>SUMIF('Recettes'!$B$4:$B$104,$H17,'Recettes'!$S$4:$S$104)</f>
        <v/>
      </c>
    </row>
    <row r="18">
      <c r="A18" s="20" t="inlineStr">
        <is>
          <t>07/2026</t>
        </is>
      </c>
      <c r="B18" s="33">
        <f>SUMIF('Recettes'!$V$4:$V$104,$A18,'Recettes'!$S$4:$S$104)</f>
        <v/>
      </c>
      <c r="H18" s="21" t="inlineStr">
        <is>
          <t>Maison Remparts</t>
        </is>
      </c>
      <c r="I18" s="41">
        <f>SUMIF('Recettes'!$B$4:$B$104,$H18,'Recettes'!$S$4:$S$104)</f>
        <v/>
      </c>
    </row>
    <row r="19">
      <c r="A19" s="23" t="inlineStr">
        <is>
          <t>08/2026</t>
        </is>
      </c>
      <c r="B19" s="36">
        <f>SUMIF('Recettes'!$V$4:$V$104,$A19,'Recettes'!$S$4:$S$104)</f>
        <v/>
      </c>
      <c r="H19" s="24" t="inlineStr">
        <is>
          <t>Appartement Paradis</t>
        </is>
      </c>
      <c r="I19" s="42">
        <f>SUMIF('Recettes'!$B$4:$B$104,$H19,'Recettes'!$S$4:$S$104)</f>
        <v/>
      </c>
    </row>
    <row r="20">
      <c r="A20" s="20" t="inlineStr">
        <is>
          <t>09/2026</t>
        </is>
      </c>
      <c r="B20" s="33">
        <f>SUMIF('Recettes'!$V$4:$V$104,$A20,'Recettes'!$S$4:$S$104)</f>
        <v/>
      </c>
    </row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>
      <c r="A54" s="26" t="inlineStr">
        <is>
          <t>Note fiscale</t>
        </is>
      </c>
    </row>
    <row r="55" ht="56" customHeight="1">
      <c r="A55" s="27" t="inlineStr">
        <is>
          <t>Activité de location meublée relevant généralement des BIC ; vérifier le régime LMNP, les charges déductibles, l’amortissement et les obligations déclaratives avec un professionnel.</t>
        </is>
      </c>
    </row>
  </sheetData>
  <mergeCells count="1">
    <mergeCell ref="A1:P1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39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82" customWidth="1" min="2" max="2"/>
    <col width="4" customWidth="1" min="3" max="3"/>
    <col width="22" customWidth="1" min="4" max="4"/>
    <col width="4" customWidth="1" min="5" max="5"/>
    <col width="23" customWidth="1" min="6" max="6"/>
    <col width="4" customWidth="1" min="7" max="7"/>
    <col width="18" customWidth="1" min="8" max="8"/>
  </cols>
  <sheetData>
    <row r="1" ht="28" customHeight="1">
      <c r="A1" s="1" t="inlineStr">
        <is>
          <t>Paramètres &amp; instructions</t>
        </is>
      </c>
    </row>
    <row r="2">
      <c r="A2" s="2" t="inlineStr">
        <is>
          <t>Les taux ci-dessous sont indicatifs et peuvent être adaptés selon les contrats conclus avec les plateformes.</t>
        </is>
      </c>
    </row>
    <row r="3"/>
    <row r="4">
      <c r="A4" s="3" t="inlineStr">
        <is>
          <t>Plateforme</t>
        </is>
      </c>
      <c r="B4" s="3" t="inlineStr">
        <is>
          <t>Taux indicatif de commission</t>
        </is>
      </c>
      <c r="D4" s="3" t="inlineStr">
        <is>
          <t>Statuts possibles</t>
        </is>
      </c>
      <c r="F4" s="3" t="inlineStr">
        <is>
          <t>Modes de paiement</t>
        </is>
      </c>
    </row>
    <row r="5">
      <c r="A5" s="4" t="inlineStr">
        <is>
          <t>Airbnb</t>
        </is>
      </c>
      <c r="B5" s="43" t="n">
        <v>0.15</v>
      </c>
      <c r="D5" s="4" t="inlineStr">
        <is>
          <t>Encaissé</t>
        </is>
      </c>
      <c r="F5" s="4" t="inlineStr">
        <is>
          <t>Carte bancaire</t>
        </is>
      </c>
    </row>
    <row r="6">
      <c r="A6" s="4" t="inlineStr">
        <is>
          <t>Booking</t>
        </is>
      </c>
      <c r="B6" s="43" t="n">
        <v>0.18</v>
      </c>
      <c r="D6" s="4" t="inlineStr">
        <is>
          <t>À venir</t>
        </is>
      </c>
      <c r="F6" s="4" t="inlineStr">
        <is>
          <t>Virement</t>
        </is>
      </c>
    </row>
    <row r="7">
      <c r="A7" s="4" t="inlineStr">
        <is>
          <t>Abritel</t>
        </is>
      </c>
      <c r="B7" s="43" t="n">
        <v>0.12</v>
      </c>
      <c r="D7" s="4" t="inlineStr">
        <is>
          <t>Annulé</t>
        </is>
      </c>
      <c r="F7" s="4" t="inlineStr">
        <is>
          <t>Espèces</t>
        </is>
      </c>
    </row>
    <row r="8">
      <c r="A8" s="4" t="inlineStr">
        <is>
          <t>Direct</t>
        </is>
      </c>
      <c r="B8" s="43" t="n">
        <v>0</v>
      </c>
      <c r="F8" s="4" t="inlineStr">
        <is>
          <t>Chèque</t>
        </is>
      </c>
    </row>
    <row r="9"/>
    <row r="10">
      <c r="A10" s="26" t="inlineStr">
        <is>
          <t>Rappels de gestion</t>
        </is>
      </c>
    </row>
    <row r="11" ht="32" customHeight="1">
      <c r="A11" s="27" t="inlineStr">
        <is>
          <t>Conserver les justificatifs : factures de ménage, relevés de plateformes, virements et preuves de paiement.</t>
        </is>
      </c>
    </row>
    <row r="12" ht="32" customHeight="1">
      <c r="A12" s="27" t="inlineStr">
        <is>
          <t>Distinguer la taxe de séjour collectée des recettes d’hébergement et assurer son reversement selon les règles applicables.</t>
        </is>
      </c>
    </row>
    <row r="13" ht="32" customHeight="1">
      <c r="A13" s="27" t="inlineStr">
        <is>
          <t>Suivre séparément les frais déductibles, les charges, les intérêts d’emprunt et les amortissements liés à l’activité.</t>
        </is>
      </c>
    </row>
    <row r="14" ht="32" customHeight="1">
      <c r="A14" s="27" t="inlineStr">
        <is>
          <t>Saisir les dates au format JJ/MM/AAAA et les montants en euros avec deux décimales.</t>
        </is>
      </c>
    </row>
    <row r="15"/>
    <row r="16">
      <c r="A16" s="3" t="inlineStr">
        <is>
          <t>Colonne de la feuille Recettes</t>
        </is>
      </c>
      <c r="B16" s="3" t="inlineStr">
        <is>
          <t>Utilisation</t>
        </is>
      </c>
    </row>
    <row r="17">
      <c r="A17" s="29" t="inlineStr">
        <is>
          <t>N° réservation</t>
        </is>
      </c>
      <c r="B17" s="29" t="inlineStr">
        <is>
          <t>Identifiant unique attribué à chaque séjour.</t>
        </is>
      </c>
    </row>
    <row r="18">
      <c r="A18" s="30" t="inlineStr">
        <is>
          <t>Logement</t>
        </is>
      </c>
      <c r="B18" s="30" t="inlineStr">
        <is>
          <t>Nom court du bien loué pour faciliter les analyses par logement.</t>
        </is>
      </c>
    </row>
    <row r="19">
      <c r="A19" s="29" t="inlineStr">
        <is>
          <t>Adresse du bien</t>
        </is>
      </c>
      <c r="B19" s="29" t="inlineStr">
        <is>
          <t>Adresse complète du bien proposé à la location.</t>
        </is>
      </c>
    </row>
    <row r="20">
      <c r="A20" s="30" t="inlineStr">
        <is>
          <t>Ville</t>
        </is>
      </c>
      <c r="B20" s="30" t="inlineStr">
        <is>
          <t>Commune où se situe le logement.</t>
        </is>
      </c>
    </row>
    <row r="21">
      <c r="A21" s="29" t="inlineStr">
        <is>
          <t>Nom du voyageur</t>
        </is>
      </c>
      <c r="B21" s="29" t="inlineStr">
        <is>
          <t>Nom de la personne ayant réservé le séjour.</t>
        </is>
      </c>
    </row>
    <row r="22">
      <c r="A22" s="30" t="inlineStr">
        <is>
          <t>Plateforme</t>
        </is>
      </c>
      <c r="B22" s="30" t="inlineStr">
        <is>
          <t>Canal de réservation ; le taux indicatif de commission est repris automatiquement.</t>
        </is>
      </c>
    </row>
    <row r="23">
      <c r="A23" s="29" t="inlineStr">
        <is>
          <t>Date d’arrivée</t>
        </is>
      </c>
      <c r="B23" s="29" t="inlineStr">
        <is>
          <t>Date de début effective ou prévue du séjour.</t>
        </is>
      </c>
    </row>
    <row r="24">
      <c r="A24" s="30" t="inlineStr">
        <is>
          <t>Date de départ</t>
        </is>
      </c>
      <c r="B24" s="30" t="inlineStr">
        <is>
          <t>Date de fin du séjour ; elle permet de calculer le nombre de nuits.</t>
        </is>
      </c>
    </row>
    <row r="25">
      <c r="A25" s="29" t="inlineStr">
        <is>
          <t>Nombre de nuits</t>
        </is>
      </c>
      <c r="B25" s="29" t="inlineStr">
        <is>
          <t>Calcul automatique entre la date de départ et la date d’arrivée.</t>
        </is>
      </c>
    </row>
    <row r="26">
      <c r="A26" s="30" t="inlineStr">
        <is>
          <t>Tarif moyen / nuit</t>
        </is>
      </c>
      <c r="B26" s="30" t="inlineStr">
        <is>
          <t>Prix moyen d’hébergement facturé par nuit.</t>
        </is>
      </c>
    </row>
    <row r="27">
      <c r="A27" s="29" t="inlineStr">
        <is>
          <t>Revenu hébergement brut</t>
        </is>
      </c>
      <c r="B27" s="29" t="inlineStr">
        <is>
          <t>Calcul automatique du nombre de nuits multiplié par le tarif moyen.</t>
        </is>
      </c>
    </row>
    <row r="28">
      <c r="A28" s="30" t="inlineStr">
        <is>
          <t>Frais de ménage facturés</t>
        </is>
      </c>
      <c r="B28" s="30" t="inlineStr">
        <is>
          <t>Montant facturé au voyageur pour le ménage.</t>
        </is>
      </c>
    </row>
    <row r="29">
      <c r="A29" s="29" t="inlineStr">
        <is>
          <t>Taxe de séjour collectée</t>
        </is>
      </c>
      <c r="B29" s="29" t="inlineStr">
        <is>
          <t>Montant collecté auprès du voyageur, à suivre distinctement.</t>
        </is>
      </c>
    </row>
    <row r="30">
      <c r="A30" s="30" t="inlineStr">
        <is>
          <t>Chiffre d’affaires encaissé</t>
        </is>
      </c>
      <c r="B30" s="30" t="inlineStr">
        <is>
          <t>Somme de l’hébergement, des frais de ménage facturés et de la taxe collectée.</t>
        </is>
      </c>
    </row>
    <row r="31">
      <c r="A31" s="29" t="inlineStr">
        <is>
          <t>Commission plateforme (%)</t>
        </is>
      </c>
      <c r="B31" s="29" t="inlineStr">
        <is>
          <t>Taux indicatif récupéré depuis le tableau des plateformes ; peut être ajusté.</t>
        </is>
      </c>
    </row>
    <row r="32">
      <c r="A32" s="30" t="inlineStr">
        <is>
          <t>Commission plateforme (€)</t>
        </is>
      </c>
      <c r="B32" s="30" t="inlineStr">
        <is>
          <t>Calcul automatique de la commission sur le chiffre d’affaires encaissé.</t>
        </is>
      </c>
    </row>
    <row r="33">
      <c r="A33" s="29" t="inlineStr">
        <is>
          <t>Frais de ménage prestataire</t>
        </is>
      </c>
      <c r="B33" s="29" t="inlineStr">
        <is>
          <t>Coût réellement réglé au prestataire de ménage.</t>
        </is>
      </c>
    </row>
    <row r="34">
      <c r="A34" s="30" t="inlineStr">
        <is>
          <t>Autres frais</t>
        </is>
      </c>
      <c r="B34" s="30" t="inlineStr">
        <is>
          <t>Autres coûts directement liés à la réservation.</t>
        </is>
      </c>
    </row>
    <row r="35">
      <c r="A35" s="29" t="inlineStr">
        <is>
          <t>Recette nette</t>
        </is>
      </c>
      <c r="B35" s="29" t="inlineStr">
        <is>
          <t>Calcul automatique après déduction de la commission et des frais saisis.</t>
        </is>
      </c>
    </row>
    <row r="36">
      <c r="A36" s="30" t="inlineStr">
        <is>
          <t>Mode de paiement</t>
        </is>
      </c>
      <c r="B36" s="30" t="inlineStr">
        <is>
          <t>Moyen utilisé par le voyageur pour le règlement.</t>
        </is>
      </c>
    </row>
    <row r="37">
      <c r="A37" s="29" t="inlineStr">
        <is>
          <t>Statut</t>
        </is>
      </c>
      <c r="B37" s="29" t="inlineStr">
        <is>
          <t>Choisir Encaissé, À venir ou Annulé.</t>
        </is>
      </c>
    </row>
    <row r="38">
      <c r="A38" s="30" t="inlineStr">
        <is>
          <t>Mois d’encaissement</t>
        </is>
      </c>
      <c r="B38" s="30" t="inlineStr">
        <is>
          <t>Calcul automatique du mois à partir de la date d’arrivée.</t>
        </is>
      </c>
    </row>
    <row r="39">
      <c r="A39" s="29" t="inlineStr">
        <is>
          <t>Observations</t>
        </is>
      </c>
      <c r="B39" s="29" t="inlineStr">
        <is>
          <t>Informations utiles : nombre de voyageurs, incident, demande particulière ou précision comptable.</t>
        </is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2026-09-07T12:13:59Z</dcterms:created>
  <dcterms:modified xmlns:dcterms="http://purl.org/dc/terms/" xmlns:xsi="http://www.w3.org/2001/XMLSchema-instance" xsi:type="dcterms:W3CDTF">2026-09-07T12:13:59Z</dcterms:modified>
</cp:coreProperties>
</file>